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خر تقارير الخاصة بهنودة 2025\احوال   الطبيعية 2024\"/>
    </mc:Choice>
  </mc:AlternateContent>
  <bookViews>
    <workbookView xWindow="120" yWindow="705" windowWidth="14370" windowHeight="7530" tabRatio="756" activeTab="22"/>
  </bookViews>
  <sheets>
    <sheet name="1" sheetId="39" r:id="rId1"/>
    <sheet name="2" sheetId="92" r:id="rId2"/>
    <sheet name="3" sheetId="93" r:id="rId3"/>
    <sheet name="4" sheetId="85" r:id="rId4"/>
    <sheet name="5" sheetId="23" r:id="rId5"/>
    <sheet name="6" sheetId="88" r:id="rId6"/>
    <sheet name="7" sheetId="86" r:id="rId7"/>
    <sheet name="8" sheetId="87" r:id="rId8"/>
    <sheet name="9" sheetId="84" r:id="rId9"/>
    <sheet name="10" sheetId="91" r:id="rId10"/>
    <sheet name="11" sheetId="90" r:id="rId11"/>
    <sheet name="12" sheetId="102" r:id="rId12"/>
    <sheet name="13" sheetId="89" r:id="rId13"/>
    <sheet name="14" sheetId="38" r:id="rId14"/>
    <sheet name="15" sheetId="104" r:id="rId15"/>
    <sheet name="16" sheetId="105" r:id="rId16"/>
    <sheet name="17" sheetId="98" r:id="rId17"/>
    <sheet name="18" sheetId="99" r:id="rId18"/>
    <sheet name="19" sheetId="95" r:id="rId19"/>
    <sheet name="20" sheetId="96" r:id="rId20"/>
    <sheet name="21-22" sheetId="30" r:id="rId21"/>
    <sheet name="23" sheetId="1" r:id="rId22"/>
    <sheet name="24" sheetId="101" r:id="rId23"/>
    <sheet name="Sheet2" sheetId="106" r:id="rId24"/>
    <sheet name="Sheet1" sheetId="103" r:id="rId25"/>
  </sheets>
  <externalReferences>
    <externalReference r:id="rId26"/>
  </externalReferences>
  <definedNames>
    <definedName name="_xlnm.Print_Area" localSheetId="0">'1'!$A$1:$J$35</definedName>
    <definedName name="_xlnm.Print_Area" localSheetId="9">'10'!$A$1:$J$33</definedName>
    <definedName name="_xlnm.Print_Area" localSheetId="10">'11'!$A$1:$J$34</definedName>
    <definedName name="_xlnm.Print_Area" localSheetId="11">'12'!$A$1:$J$34</definedName>
    <definedName name="_xlnm.Print_Area" localSheetId="12">'13'!$A$1:$J$34</definedName>
    <definedName name="_xlnm.Print_Area" localSheetId="13">'14'!$A$1:$J$37</definedName>
    <definedName name="_xlnm.Print_Area" localSheetId="14">'15'!$A$1:$J$32</definedName>
    <definedName name="_xlnm.Print_Area" localSheetId="15">'16'!$A$1:$Q$37</definedName>
    <definedName name="_xlnm.Print_Area" localSheetId="16">'17'!$A$1:$Z$34</definedName>
    <definedName name="_xlnm.Print_Area" localSheetId="17">'18'!$A$1:$W$36</definedName>
    <definedName name="_xlnm.Print_Area" localSheetId="18">'19'!$A$1:$Q$38</definedName>
    <definedName name="_xlnm.Print_Area" localSheetId="1">'2'!$A$1:$J$47</definedName>
    <definedName name="_xlnm.Print_Area" localSheetId="19">'20'!$A$1:$Q$41</definedName>
    <definedName name="_xlnm.Print_Area" localSheetId="20">'21-22'!$A$1:$E$34</definedName>
    <definedName name="_xlnm.Print_Area" localSheetId="21">'23'!$A$1:$F$32</definedName>
    <definedName name="_xlnm.Print_Area" localSheetId="22">'24'!$A$1:$G$37</definedName>
    <definedName name="_xlnm.Print_Area" localSheetId="2">'3'!$A$1:$J$35</definedName>
    <definedName name="_xlnm.Print_Area" localSheetId="3">'4'!$A$1:$J$34</definedName>
    <definedName name="_xlnm.Print_Area" localSheetId="4">'5'!$A$1:$J$34</definedName>
    <definedName name="_xlnm.Print_Area" localSheetId="5">'6'!$A$1:$J$35</definedName>
    <definedName name="_xlnm.Print_Area" localSheetId="6">'7'!$A$1:$J$34</definedName>
    <definedName name="_xlnm.Print_Area" localSheetId="7">'8'!$A$1:$J$34</definedName>
    <definedName name="_xlnm.Print_Area" localSheetId="8">'9'!$A$1:$J$31</definedName>
  </definedNames>
  <calcPr calcId="162913"/>
</workbook>
</file>

<file path=xl/calcChain.xml><?xml version="1.0" encoding="utf-8"?>
<calcChain xmlns="http://schemas.openxmlformats.org/spreadsheetml/2006/main">
  <c r="B23" i="105" l="1"/>
  <c r="D23" i="105"/>
  <c r="F23" i="105"/>
  <c r="H23" i="105"/>
  <c r="J23" i="105"/>
  <c r="L23" i="105"/>
  <c r="N23" i="105"/>
  <c r="P23" i="105"/>
  <c r="B8" i="104"/>
  <c r="D8" i="104"/>
  <c r="F8" i="104"/>
  <c r="I8" i="104"/>
  <c r="B9" i="104"/>
  <c r="D9" i="104"/>
  <c r="F9" i="104"/>
  <c r="I9" i="104"/>
  <c r="B10" i="104"/>
  <c r="C10" i="104"/>
  <c r="D10" i="104"/>
  <c r="E10" i="104"/>
  <c r="F10" i="104"/>
  <c r="G10" i="104"/>
  <c r="H10" i="104"/>
  <c r="I10" i="104"/>
  <c r="B11" i="104"/>
  <c r="C11" i="104"/>
  <c r="D11" i="104"/>
  <c r="E11" i="104"/>
  <c r="F11" i="104"/>
  <c r="G11" i="104"/>
  <c r="H11" i="104"/>
  <c r="I11" i="104"/>
  <c r="B12" i="104"/>
  <c r="C12" i="104"/>
  <c r="D12" i="104"/>
  <c r="E12" i="104"/>
  <c r="F12" i="104"/>
  <c r="G12" i="104"/>
  <c r="H12" i="104"/>
  <c r="I12" i="104"/>
  <c r="B13" i="104"/>
  <c r="C13" i="104"/>
  <c r="D13" i="104"/>
  <c r="E13" i="104"/>
  <c r="F13" i="104"/>
  <c r="G13" i="104"/>
  <c r="H13" i="104"/>
  <c r="I13" i="104"/>
  <c r="B14" i="104"/>
  <c r="C14" i="104"/>
  <c r="D14" i="104"/>
  <c r="E14" i="104"/>
  <c r="F14" i="104"/>
  <c r="G14" i="104"/>
  <c r="H14" i="104"/>
  <c r="I14" i="104"/>
  <c r="B15" i="104"/>
  <c r="C15" i="104"/>
  <c r="D15" i="104"/>
  <c r="E15" i="104"/>
  <c r="F15" i="104"/>
  <c r="G15" i="104"/>
  <c r="H15" i="104"/>
  <c r="I15" i="104"/>
  <c r="B16" i="104"/>
  <c r="C16" i="104"/>
  <c r="D16" i="104"/>
  <c r="E16" i="104"/>
  <c r="F16" i="104"/>
  <c r="G16" i="104"/>
  <c r="H16" i="104"/>
  <c r="I16" i="104"/>
  <c r="B17" i="104"/>
  <c r="C17" i="104"/>
  <c r="D17" i="104"/>
  <c r="E17" i="104"/>
  <c r="F17" i="104"/>
  <c r="G17" i="104"/>
  <c r="H17" i="104"/>
  <c r="I17" i="104"/>
  <c r="B19" i="104"/>
  <c r="C19" i="104"/>
  <c r="D19" i="104"/>
  <c r="E19" i="104"/>
  <c r="F19" i="104"/>
  <c r="G19" i="104"/>
  <c r="H19" i="104"/>
  <c r="I19" i="104"/>
  <c r="B20" i="104"/>
  <c r="C20" i="104"/>
  <c r="D20" i="104"/>
  <c r="E20" i="104"/>
  <c r="F20" i="104"/>
  <c r="G20" i="104"/>
  <c r="H20" i="104"/>
  <c r="I20" i="104"/>
  <c r="B21" i="104"/>
  <c r="C21" i="104"/>
  <c r="D21" i="104"/>
  <c r="E21" i="104"/>
  <c r="F21" i="104"/>
  <c r="G21" i="104"/>
  <c r="H21" i="104"/>
  <c r="I21" i="104"/>
  <c r="B22" i="104"/>
  <c r="C22" i="104"/>
  <c r="D22" i="104"/>
  <c r="E22" i="104"/>
  <c r="F22" i="104"/>
  <c r="G22" i="104"/>
  <c r="H22" i="104"/>
  <c r="I22" i="104"/>
  <c r="O9" i="96" l="1"/>
  <c r="O21" i="96"/>
  <c r="O20" i="96"/>
  <c r="O19" i="96"/>
  <c r="O18" i="96"/>
  <c r="O17" i="96"/>
  <c r="O15" i="96"/>
  <c r="O14" i="96"/>
  <c r="O13" i="96"/>
  <c r="O12" i="96"/>
  <c r="O11" i="96"/>
  <c r="O10" i="96"/>
  <c r="O8" i="96"/>
  <c r="O7" i="96"/>
  <c r="O7" i="95"/>
  <c r="H21" i="99"/>
  <c r="B21" i="99"/>
  <c r="U21" i="98"/>
  <c r="B21" i="98"/>
  <c r="O21" i="95" l="1"/>
  <c r="O20" i="95"/>
  <c r="O19" i="95"/>
  <c r="O18" i="95"/>
  <c r="O17" i="95"/>
  <c r="O15" i="95"/>
  <c r="O14" i="95"/>
  <c r="O13" i="95"/>
  <c r="O12" i="95"/>
  <c r="O11" i="95"/>
  <c r="O10" i="95"/>
  <c r="O9" i="95"/>
  <c r="O8" i="95"/>
  <c r="E24" i="95"/>
  <c r="G24" i="95"/>
  <c r="H24" i="95"/>
  <c r="I24" i="95"/>
  <c r="J24" i="95"/>
  <c r="K24" i="95"/>
  <c r="L24" i="95"/>
  <c r="M24" i="95"/>
  <c r="N24" i="95"/>
  <c r="Y21" i="98"/>
  <c r="W21" i="98"/>
  <c r="S21" i="98"/>
  <c r="Q21" i="98"/>
  <c r="O21" i="98"/>
  <c r="M21" i="98"/>
  <c r="L21" i="98"/>
  <c r="J21" i="98"/>
  <c r="H21" i="98"/>
  <c r="F21" i="98"/>
  <c r="D21" i="98"/>
  <c r="U21" i="99"/>
  <c r="S21" i="99"/>
  <c r="Q21" i="99"/>
  <c r="O21" i="99"/>
  <c r="M21" i="99"/>
  <c r="L21" i="99"/>
  <c r="J21" i="99"/>
  <c r="F21" i="99"/>
  <c r="D21" i="99"/>
  <c r="I21" i="38" l="1"/>
  <c r="F21" i="38"/>
  <c r="D21" i="38"/>
  <c r="B21" i="38"/>
  <c r="I21" i="89"/>
  <c r="F21" i="89"/>
  <c r="D21" i="89"/>
  <c r="B21" i="89"/>
  <c r="I21" i="102"/>
  <c r="F21" i="102"/>
  <c r="D21" i="102"/>
  <c r="B21" i="102"/>
  <c r="I21" i="90"/>
  <c r="F21" i="90"/>
  <c r="D21" i="90"/>
  <c r="B21" i="90"/>
  <c r="I20" i="91"/>
  <c r="F20" i="91"/>
  <c r="D20" i="91"/>
  <c r="B20" i="91"/>
  <c r="I21" i="84"/>
  <c r="F21" i="84"/>
  <c r="D21" i="84"/>
  <c r="B21" i="84"/>
  <c r="I20" i="87"/>
  <c r="F20" i="87"/>
  <c r="D20" i="87"/>
  <c r="B20" i="87"/>
  <c r="I20" i="86"/>
  <c r="F20" i="86"/>
  <c r="D20" i="86"/>
  <c r="B20" i="86"/>
  <c r="I21" i="88"/>
  <c r="F21" i="88"/>
  <c r="D21" i="88"/>
  <c r="B21" i="88"/>
  <c r="I20" i="23"/>
  <c r="F20" i="23"/>
  <c r="D20" i="23"/>
  <c r="B20" i="23"/>
  <c r="I21" i="85"/>
  <c r="F21" i="85"/>
  <c r="D21" i="85"/>
  <c r="B21" i="85"/>
  <c r="I21" i="93"/>
  <c r="F21" i="93"/>
  <c r="D21" i="93"/>
  <c r="B21" i="93"/>
  <c r="I20" i="92"/>
  <c r="F20" i="92"/>
  <c r="D20" i="92"/>
  <c r="B20" i="92"/>
  <c r="I20" i="39"/>
  <c r="F20" i="39"/>
  <c r="D20" i="39"/>
  <c r="B20" i="39"/>
  <c r="C21" i="101" l="1"/>
  <c r="E21" i="101"/>
  <c r="F21" i="101"/>
  <c r="C26" i="101"/>
  <c r="E26" i="101"/>
  <c r="F26" i="101"/>
  <c r="C28" i="101" l="1"/>
  <c r="D18" i="101" s="1"/>
  <c r="D15" i="101"/>
  <c r="D13" i="101"/>
  <c r="D28" i="101"/>
  <c r="D14" i="101"/>
  <c r="D21" i="101"/>
  <c r="D23" i="101"/>
  <c r="D7" i="101"/>
  <c r="D19" i="101"/>
  <c r="D6" i="101"/>
  <c r="D26" i="101"/>
  <c r="D25" i="101"/>
  <c r="D12" i="101" l="1"/>
  <c r="D16" i="101"/>
  <c r="D11" i="101"/>
  <c r="D17" i="101"/>
  <c r="D20" i="101"/>
  <c r="D27" i="101"/>
  <c r="D8" i="101"/>
  <c r="D24" i="101"/>
  <c r="D25" i="30" l="1"/>
</calcChain>
</file>

<file path=xl/sharedStrings.xml><?xml version="1.0" encoding="utf-8"?>
<sst xmlns="http://schemas.openxmlformats.org/spreadsheetml/2006/main" count="1374" uniqueCount="451">
  <si>
    <t xml:space="preserve">طول الحدود مع البلدان المجاورة </t>
  </si>
  <si>
    <t>البلاد المجاورة</t>
  </si>
  <si>
    <t xml:space="preserve">سوريا </t>
  </si>
  <si>
    <t>الأردن</t>
  </si>
  <si>
    <t>السعودية</t>
  </si>
  <si>
    <t>الكويت</t>
  </si>
  <si>
    <t>تركيا</t>
  </si>
  <si>
    <t>إيران</t>
  </si>
  <si>
    <t>أقسام سطح العراق</t>
  </si>
  <si>
    <t>التفاصيل</t>
  </si>
  <si>
    <t>الأراضي المتموجة</t>
  </si>
  <si>
    <t>الجبال</t>
  </si>
  <si>
    <t>الصحارى</t>
  </si>
  <si>
    <t xml:space="preserve">أطوال الأنهار الواقعة ضمن أراضي جمهورية العراق </t>
  </si>
  <si>
    <t xml:space="preserve">العظيم </t>
  </si>
  <si>
    <t>ديالى</t>
  </si>
  <si>
    <t>القادسية</t>
  </si>
  <si>
    <t>شط البصرة</t>
  </si>
  <si>
    <t>الغراف</t>
  </si>
  <si>
    <t xml:space="preserve">المحافظة </t>
  </si>
  <si>
    <t>نينوى</t>
  </si>
  <si>
    <t>صلاح الدين</t>
  </si>
  <si>
    <t>بغداد</t>
  </si>
  <si>
    <t xml:space="preserve">الأنبار </t>
  </si>
  <si>
    <t>بابل</t>
  </si>
  <si>
    <t>كربلاء</t>
  </si>
  <si>
    <t>النجف</t>
  </si>
  <si>
    <t>المثنى</t>
  </si>
  <si>
    <t>ذي قار</t>
  </si>
  <si>
    <t>واسط</t>
  </si>
  <si>
    <t>ميسان</t>
  </si>
  <si>
    <t>البصرة</t>
  </si>
  <si>
    <t>دهوك</t>
  </si>
  <si>
    <t>السليمانية</t>
  </si>
  <si>
    <t>المياه الإقليمية</t>
  </si>
  <si>
    <t>الشهر</t>
  </si>
  <si>
    <t>كانون الثاني</t>
  </si>
  <si>
    <t>شباط</t>
  </si>
  <si>
    <t>آذار</t>
  </si>
  <si>
    <t>نيسان</t>
  </si>
  <si>
    <t>آيار</t>
  </si>
  <si>
    <t>حزيران</t>
  </si>
  <si>
    <t>تموز</t>
  </si>
  <si>
    <t>آب</t>
  </si>
  <si>
    <t>أيلول</t>
  </si>
  <si>
    <t>تشرين الثاني</t>
  </si>
  <si>
    <t>كركوك</t>
  </si>
  <si>
    <t>الطول (كم)</t>
  </si>
  <si>
    <t>المساحة (كم²)</t>
  </si>
  <si>
    <t xml:space="preserve">العظمى </t>
  </si>
  <si>
    <t xml:space="preserve">الصغرى </t>
  </si>
  <si>
    <t>شط العرب</t>
  </si>
  <si>
    <t>المصب العام</t>
  </si>
  <si>
    <t>مهرب الفرات الفيضاني</t>
  </si>
  <si>
    <t>مهرب كميت الفيضاني</t>
  </si>
  <si>
    <t xml:space="preserve">نهر الصليبان </t>
  </si>
  <si>
    <t>نهر ميسان</t>
  </si>
  <si>
    <t>مشروع ماء البصرة</t>
  </si>
  <si>
    <t xml:space="preserve">الزاب الكبير (الأعلى) </t>
  </si>
  <si>
    <t>الزاب الصغير (الأسفل)</t>
  </si>
  <si>
    <t>أربيل</t>
  </si>
  <si>
    <t xml:space="preserve"> إقليم كردستان </t>
  </si>
  <si>
    <t xml:space="preserve"> النسبة المئوية</t>
  </si>
  <si>
    <t>إجمالي</t>
  </si>
  <si>
    <t>تشرين الأول</t>
  </si>
  <si>
    <t>كانون الأول</t>
  </si>
  <si>
    <t>إجمالي العراق</t>
  </si>
  <si>
    <t xml:space="preserve">إسم النهر </t>
  </si>
  <si>
    <t xml:space="preserve">دجلة (إلى كرمة علي) </t>
  </si>
  <si>
    <t>الفرات (إلى كرمة علي)</t>
  </si>
  <si>
    <t xml:space="preserve"> النسبة المئوية </t>
  </si>
  <si>
    <t>عدد الأقضية **</t>
  </si>
  <si>
    <t>عدد النواحي **</t>
  </si>
  <si>
    <t>المساحة (كم²) *</t>
  </si>
  <si>
    <t>جدول (1)</t>
  </si>
  <si>
    <t>السهول بضمنها (الأهوار والبحيرات)</t>
  </si>
  <si>
    <t>المحافظة</t>
  </si>
  <si>
    <t xml:space="preserve">القادسية </t>
  </si>
  <si>
    <t>ك2</t>
  </si>
  <si>
    <t>ت1</t>
  </si>
  <si>
    <t>ك1</t>
  </si>
  <si>
    <t>*  المصدر: وزارة الموارد المائية/ الهيئة العامة للمساحة</t>
  </si>
  <si>
    <t>المصدر : وزارة الموارد المائية/ الهيئة العامة للمساحة</t>
  </si>
  <si>
    <t>المعدل السنوي</t>
  </si>
  <si>
    <t>..</t>
  </si>
  <si>
    <t>Environment Statistic Department- CSO/ Iraq</t>
  </si>
  <si>
    <t>Table (1)</t>
  </si>
  <si>
    <t>Month</t>
  </si>
  <si>
    <t>Highest humidity</t>
  </si>
  <si>
    <t>Lowest humidity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</si>
  <si>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</si>
  <si>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</si>
  <si>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</si>
  <si>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</si>
  <si>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</si>
  <si>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</si>
  <si>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</si>
  <si>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</si>
  <si>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</si>
  <si>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</si>
  <si>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December</t>
  </si>
  <si>
    <t>October</t>
  </si>
  <si>
    <t>Annual average</t>
  </si>
  <si>
    <t>Maximum</t>
  </si>
  <si>
    <t>Minimum</t>
  </si>
  <si>
    <t>Al- Rutba</t>
  </si>
  <si>
    <t>Baghdad</t>
  </si>
  <si>
    <t>Kirkuk</t>
  </si>
  <si>
    <t>Dohouk</t>
  </si>
  <si>
    <t>Erbil</t>
  </si>
  <si>
    <t>Al- Najaf</t>
  </si>
  <si>
    <t>Al- Basrah</t>
  </si>
  <si>
    <t>.. No data available</t>
  </si>
  <si>
    <t>Governorate</t>
  </si>
  <si>
    <t>Nineveh</t>
  </si>
  <si>
    <t>Diala</t>
  </si>
  <si>
    <t>Al- Anbar</t>
  </si>
  <si>
    <t>Babylon</t>
  </si>
  <si>
    <t>Kerbala</t>
  </si>
  <si>
    <t>Wasit</t>
  </si>
  <si>
    <t>Salah al- deen</t>
  </si>
  <si>
    <t>Al- Qadisiyah</t>
  </si>
  <si>
    <t>Al- Muthanna</t>
  </si>
  <si>
    <t>Thi-qar</t>
  </si>
  <si>
    <t>Missan</t>
  </si>
  <si>
    <t>Total</t>
  </si>
  <si>
    <t>Kurdistan region</t>
  </si>
  <si>
    <t>Al- Sulimaniyah</t>
  </si>
  <si>
    <t>Total of Iraq</t>
  </si>
  <si>
    <t>Length of Iraq's borders with the neighboring countries</t>
  </si>
  <si>
    <t>Length (km)</t>
  </si>
  <si>
    <t>Syria</t>
  </si>
  <si>
    <t xml:space="preserve">Jordan </t>
  </si>
  <si>
    <t>Saudi Arabia</t>
  </si>
  <si>
    <t>Kuwait</t>
  </si>
  <si>
    <t>Turkey</t>
  </si>
  <si>
    <t>Iran</t>
  </si>
  <si>
    <t xml:space="preserve"> Iraq surface parts</t>
  </si>
  <si>
    <t>Details</t>
  </si>
  <si>
    <t>Area (km²)</t>
  </si>
  <si>
    <t xml:space="preserve">Plains (including marshes and lakes) </t>
  </si>
  <si>
    <t>Terrain lands</t>
  </si>
  <si>
    <t>Mountains</t>
  </si>
  <si>
    <t>Deserts</t>
  </si>
  <si>
    <t>Length of Iraq's rivers</t>
  </si>
  <si>
    <t>Upper zap</t>
  </si>
  <si>
    <t>Lower zap</t>
  </si>
  <si>
    <t>Al- Adhaim</t>
  </si>
  <si>
    <t>Al- Masab alam</t>
  </si>
  <si>
    <t>Shat al- Arab</t>
  </si>
  <si>
    <t>Mahrab kumet al-faidani</t>
  </si>
  <si>
    <t>Missan River</t>
  </si>
  <si>
    <t>Basrah water project</t>
  </si>
  <si>
    <t>Shat al- Basrah</t>
  </si>
  <si>
    <t>Al- Gharaph</t>
  </si>
  <si>
    <t xml:space="preserve"> Length (km) </t>
  </si>
  <si>
    <t>Number of  sub-districts**</t>
  </si>
  <si>
    <t>Number of districts**</t>
  </si>
  <si>
    <t>*Area (km²)</t>
  </si>
  <si>
    <t>Neighboring Countries</t>
  </si>
  <si>
    <t>Tigris (to Qarmat Ali)</t>
  </si>
  <si>
    <t>Euphrates (to Qarmat Ali)</t>
  </si>
  <si>
    <t>قسم إحصاءات البيئة ــ هيأة الإحصاء ونظم المعلومات الجغرافية/ العراق</t>
  </si>
  <si>
    <t xml:space="preserve">اعلى رطوبة </t>
  </si>
  <si>
    <t xml:space="preserve"> أعلى وأوطأ رطوبة نسبة %</t>
  </si>
  <si>
    <t xml:space="preserve">بعشيقة </t>
  </si>
  <si>
    <t xml:space="preserve">الموصل </t>
  </si>
  <si>
    <t xml:space="preserve">الحويجة </t>
  </si>
  <si>
    <t xml:space="preserve">داقوق </t>
  </si>
  <si>
    <t xml:space="preserve">تكريت </t>
  </si>
  <si>
    <t xml:space="preserve">الخالص </t>
  </si>
  <si>
    <t xml:space="preserve">خانقين </t>
  </si>
  <si>
    <t xml:space="preserve">حديثة </t>
  </si>
  <si>
    <t xml:space="preserve">الرطبة </t>
  </si>
  <si>
    <t xml:space="preserve">ابو غريب </t>
  </si>
  <si>
    <t xml:space="preserve">الراشدية </t>
  </si>
  <si>
    <t xml:space="preserve">المدائن </t>
  </si>
  <si>
    <t xml:space="preserve">زرباطية </t>
  </si>
  <si>
    <t xml:space="preserve">الصويرة </t>
  </si>
  <si>
    <t xml:space="preserve">ام غراغر </t>
  </si>
  <si>
    <t xml:space="preserve">الرزازة </t>
  </si>
  <si>
    <t xml:space="preserve">العباسية </t>
  </si>
  <si>
    <t xml:space="preserve">علي الغربي </t>
  </si>
  <si>
    <t xml:space="preserve">الكحلاء </t>
  </si>
  <si>
    <t xml:space="preserve">الشطرة </t>
  </si>
  <si>
    <t xml:space="preserve">سوق الشيوخ </t>
  </si>
  <si>
    <t xml:space="preserve">الخضر </t>
  </si>
  <si>
    <t xml:space="preserve">ابو الخصيب </t>
  </si>
  <si>
    <t xml:space="preserve">الفاو </t>
  </si>
  <si>
    <t>Environment Statistics Department-CSGIS / Iraq</t>
  </si>
  <si>
    <t>قسم احصاءات البيئة ــ هيأة الإحصاء ونظم المعلومات الجغرافية  / العراق</t>
  </si>
  <si>
    <t xml:space="preserve">.. بيانات غير متوفرة </t>
  </si>
  <si>
    <t>Thi - Qar</t>
  </si>
  <si>
    <t>محطة حي نادر</t>
  </si>
  <si>
    <t>محطة جامعة بابل</t>
  </si>
  <si>
    <t>محطة ابو خستاوي</t>
  </si>
  <si>
    <t>...</t>
  </si>
  <si>
    <t>\د</t>
  </si>
  <si>
    <t>Southern</t>
  </si>
  <si>
    <t>الجنوبية</t>
  </si>
  <si>
    <t xml:space="preserve">Baghdad </t>
  </si>
  <si>
    <t>الانبار</t>
  </si>
  <si>
    <t xml:space="preserve">محطة القادسية </t>
  </si>
  <si>
    <t>Middle</t>
  </si>
  <si>
    <t xml:space="preserve">ديالى </t>
  </si>
  <si>
    <t>الوسطى</t>
  </si>
  <si>
    <t xml:space="preserve">محطة ابو خستاوي </t>
  </si>
  <si>
    <t>Salah Al-Deen</t>
  </si>
  <si>
    <t xml:space="preserve">صلاح الدين </t>
  </si>
  <si>
    <t xml:space="preserve">محطة المثنى </t>
  </si>
  <si>
    <t>محطة مستشفى شوراو</t>
  </si>
  <si>
    <t>Northern</t>
  </si>
  <si>
    <t>Ninevah</t>
  </si>
  <si>
    <t xml:space="preserve">نينوى </t>
  </si>
  <si>
    <t>الشمالية</t>
  </si>
  <si>
    <t xml:space="preserve"> November</t>
  </si>
  <si>
    <t xml:space="preserve"> مستشفىكركوك العام  </t>
  </si>
  <si>
    <t>Annual Average</t>
  </si>
  <si>
    <t xml:space="preserve">ت2 </t>
  </si>
  <si>
    <t>ايلول</t>
  </si>
  <si>
    <t xml:space="preserve">محطة الاندلس </t>
  </si>
  <si>
    <t>Area</t>
  </si>
  <si>
    <t xml:space="preserve">المعدل السنوي </t>
  </si>
  <si>
    <t>المنطقة</t>
  </si>
  <si>
    <t xml:space="preserve">محطة مديرية البيئة </t>
  </si>
  <si>
    <t xml:space="preserve">مستشفى كركوك العام </t>
  </si>
  <si>
    <t>Environment Statistics Department- CSGIS/ Iraq</t>
  </si>
  <si>
    <t>قسم احصاءات البيئة ــ هيأة الإحصاء ونظم المعلومات الجغرافية / العراق</t>
  </si>
  <si>
    <t xml:space="preserve">كمية الامطار الشهرية حسب المحطة لمحافظة واسط (ملم) </t>
  </si>
  <si>
    <t>تلعفر</t>
  </si>
  <si>
    <t>التون كوبري</t>
  </si>
  <si>
    <t>بلد</t>
  </si>
  <si>
    <t xml:space="preserve"> بيانات غير متوفرة .. </t>
  </si>
  <si>
    <t xml:space="preserve">بيانات غير متوفرة .. </t>
  </si>
  <si>
    <t>Al- Khalis</t>
  </si>
  <si>
    <t>Khanaqeen</t>
  </si>
  <si>
    <t>Hadeetha</t>
  </si>
  <si>
    <t>Zerbatya</t>
  </si>
  <si>
    <t>Al- Suera</t>
  </si>
  <si>
    <t>Abu-Ghreeb</t>
  </si>
  <si>
    <t>Al- Rashdia</t>
  </si>
  <si>
    <t>Al- Mada'n</t>
  </si>
  <si>
    <t>Um- Gharaghir</t>
  </si>
  <si>
    <t>Al- Abassia</t>
  </si>
  <si>
    <t>Al- Khudhr</t>
  </si>
  <si>
    <t>Ali- Al- Gharbi</t>
  </si>
  <si>
    <t>Al- Kahla'</t>
  </si>
  <si>
    <t>Suq- Al- Shiukh</t>
  </si>
  <si>
    <t>Al- Shatra</t>
  </si>
  <si>
    <t>Abu- Al- Khaseeb</t>
  </si>
  <si>
    <t>Al- Faw</t>
  </si>
  <si>
    <t>Ba'sheeqa</t>
  </si>
  <si>
    <t>Tala'far</t>
  </si>
  <si>
    <t>Al- Musil</t>
  </si>
  <si>
    <t>Al- Tun kubri</t>
  </si>
  <si>
    <t>Al- Haweeja</t>
  </si>
  <si>
    <t>Daquq</t>
  </si>
  <si>
    <t>Balad</t>
  </si>
  <si>
    <t>Tikreeet</t>
  </si>
  <si>
    <t>Al- Najmi</t>
  </si>
  <si>
    <t>النجمي</t>
  </si>
  <si>
    <t>(%) Percentage</t>
  </si>
  <si>
    <t>Source: Ministry of Water Resources / General Authority for Surveying</t>
  </si>
  <si>
    <t>Mahrab Al- Furat al-faidani</t>
  </si>
  <si>
    <t>(%)</t>
  </si>
  <si>
    <t>جدول (2)</t>
  </si>
  <si>
    <t>Table (2)</t>
  </si>
  <si>
    <t>جدول (3)</t>
  </si>
  <si>
    <t>Table (3)</t>
  </si>
  <si>
    <t>جدول (4)</t>
  </si>
  <si>
    <t>Table (4)</t>
  </si>
  <si>
    <t>جدول (6)</t>
  </si>
  <si>
    <t>Table (6)</t>
  </si>
  <si>
    <t>جدول (7)</t>
  </si>
  <si>
    <t>Table (7)</t>
  </si>
  <si>
    <t>جدول (8)</t>
  </si>
  <si>
    <t>Table (8)</t>
  </si>
  <si>
    <t>جدول (9)</t>
  </si>
  <si>
    <t>Table (9)</t>
  </si>
  <si>
    <t>جدول (10)</t>
  </si>
  <si>
    <t>Table (10)</t>
  </si>
  <si>
    <t>جدول (11)</t>
  </si>
  <si>
    <t>Table (11)</t>
  </si>
  <si>
    <t>جدول (12)</t>
  </si>
  <si>
    <t>Table (12)</t>
  </si>
  <si>
    <t>جدول (13)</t>
  </si>
  <si>
    <t>Table (13)</t>
  </si>
  <si>
    <t>جدول (14)</t>
  </si>
  <si>
    <t>Table (14)</t>
  </si>
  <si>
    <t>جدول (15)</t>
  </si>
  <si>
    <t>Table (15)</t>
  </si>
  <si>
    <t>Table (16)</t>
  </si>
  <si>
    <t>جدول (17)</t>
  </si>
  <si>
    <t>Table (17)</t>
  </si>
  <si>
    <t>جدول (18)</t>
  </si>
  <si>
    <t>Table (18)</t>
  </si>
  <si>
    <t>جدول (19)</t>
  </si>
  <si>
    <t>Table (19)</t>
  </si>
  <si>
    <t>Table (20)</t>
  </si>
  <si>
    <t>جدول  (21)</t>
  </si>
  <si>
    <t>Table (21)</t>
  </si>
  <si>
    <t>Table (22)</t>
  </si>
  <si>
    <t>جدول (23)</t>
  </si>
  <si>
    <t>جدول (5)</t>
  </si>
  <si>
    <t>Table (5)</t>
  </si>
  <si>
    <t>جدول (16)</t>
  </si>
  <si>
    <t>مةحنتنحىىخح</t>
  </si>
  <si>
    <t>Environment Statistic Department-CSGIS/ Iraq      17</t>
  </si>
  <si>
    <t>Environment Statistic Department-CSGIS/ Iraq      18</t>
  </si>
  <si>
    <t>Source: Ministry of  Agriculture / planning and follow- up Department/ Agricultural Meteorology Center</t>
  </si>
  <si>
    <t xml:space="preserve">البرجسية </t>
  </si>
  <si>
    <t>المصدر : وزارة الموارد المائية/ الهيئة العامة المساحة</t>
  </si>
  <si>
    <t xml:space="preserve">   River  Name </t>
  </si>
  <si>
    <t>Table (23)</t>
  </si>
  <si>
    <t xml:space="preserve">Territorial water </t>
  </si>
  <si>
    <t xml:space="preserve">                </t>
  </si>
  <si>
    <t>Al- Burjesyah</t>
  </si>
  <si>
    <t>شبجة</t>
  </si>
  <si>
    <t>Shibja</t>
  </si>
  <si>
    <t>Al-Razzaza</t>
  </si>
  <si>
    <t>Al-Anbar</t>
  </si>
  <si>
    <t>Al- Qadisiya</t>
  </si>
  <si>
    <t>Al-Muthanna</t>
  </si>
  <si>
    <t>Al-Basrah</t>
  </si>
  <si>
    <t>Monthly average (mm/ day)</t>
  </si>
  <si>
    <t>Monthly average of sunlight (Mj//m2 )</t>
  </si>
  <si>
    <t>Annual average: Totat amount of all months/ 12</t>
  </si>
  <si>
    <t>ملاحظة : لا تتوفر بيانات عن محافظة القادسية</t>
  </si>
  <si>
    <t>Note: No data available for Al- Qadisiyah governorate</t>
  </si>
  <si>
    <r>
      <t>المعدل الشهري لاشعة الشمس ( ميغاجول / م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)  </t>
    </r>
  </si>
  <si>
    <t>أعلى وأوطأ رطوبة %</t>
  </si>
  <si>
    <t xml:space="preserve"> درجات الحرارة العظمى والصغرى (°م)</t>
  </si>
  <si>
    <t>درجات الحرارة  العظمى والصغرى (°م)</t>
  </si>
  <si>
    <t>درجات الحرارة العظمى والصغرى (°م)</t>
  </si>
  <si>
    <t xml:space="preserve">أعلى رطوبة </t>
  </si>
  <si>
    <t xml:space="preserve">المصدر : وزارة الزراعة / دائرة التخطيط والمتابعة / مركز الإرصاد الجوية الزراعية </t>
  </si>
  <si>
    <t>Maximum and minimum temperatures (˚c)</t>
  </si>
  <si>
    <t xml:space="preserve"> أعلى وأوطأ رطوبة %</t>
  </si>
  <si>
    <t xml:space="preserve"> أعلى وأوطأ رطوبة  %</t>
  </si>
  <si>
    <t xml:space="preserve">كمية الأمطار الشهرية حسب المحطة لمحافظة نينوى (ملم) </t>
  </si>
  <si>
    <t xml:space="preserve">كمية الأمطار الشهرية حسب المحطة لمحافظة كركوك (ملم) </t>
  </si>
  <si>
    <t xml:space="preserve">كمية الأمطار الشهرية حسب المحطة لمحافظة صلاح الدين  (ملم) </t>
  </si>
  <si>
    <t xml:space="preserve">كمية الأمطار الشهرية حسب المحطة لمحافظة بغداد (ملم) </t>
  </si>
  <si>
    <t xml:space="preserve">كمية الأمطار الشهرية حسب المحطة لمحافظة كربلاء (ملم) </t>
  </si>
  <si>
    <t xml:space="preserve">كمية الأمطار الشهرية حسب المحطة لمحافظة بابل (ملم) </t>
  </si>
  <si>
    <t xml:space="preserve">كمية الأمطار الشهرية حسب المحطة لمحافظة الانبار (ملم) </t>
  </si>
  <si>
    <t xml:space="preserve">كمية الأمطار الشهرية حسب المحطة لمحافظة ديالى  (ملم) </t>
  </si>
  <si>
    <t xml:space="preserve">كمية الأمطار الشهرية حسب المحطة لمحافظة البصرة  (ملم) </t>
  </si>
  <si>
    <t xml:space="preserve">كمية الأمطار الشهرية حسب المحطة لمحافظة النجف (ملم) </t>
  </si>
  <si>
    <t xml:space="preserve">كمية الأمطار الشهرية حسب المحطة لمحافظة المثنى  (ملم) </t>
  </si>
  <si>
    <t xml:space="preserve">كمية الأمطار الشهرية حسب المحطة لمحافظة ميسان (ملم) </t>
  </si>
  <si>
    <t>درجات الحرارة العظمى والصغرى وأعلى وأوطأ رطوبة نسبية حسب الاشهر لمحافظة نينوى لسنة 2024</t>
  </si>
  <si>
    <t>Maximum and minimum temperatures and the highest and lowest relative humidity by months for Nineveh for 2024</t>
  </si>
  <si>
    <t>درجات الحرارة العظمى والصغرى وأعلى وأوطأ رطوبة نسبية حسب الأشهر لمحافظة ديالى لسنة 2024</t>
  </si>
  <si>
    <t>Maximum and minimum temperatures and the highest and lowest relative humidity by months for Diala for 2024</t>
  </si>
  <si>
    <t>Maximum and minimum temperatures and the highest and lowest relative humidity by months for Al- Anbar for 2024</t>
  </si>
  <si>
    <t>درجات الحرارة العظمى والصغرى وأعلى وأوطأ رطوبة نسبية حسب الأشهر لمحافظة الأنبار لسنة 2024</t>
  </si>
  <si>
    <t>درجات الحرارة العظمى والصغرى وأعلى وأوطأ رطوبة نسبية حسب الأشهر لمحافظة بغداد لسنة 2024</t>
  </si>
  <si>
    <t>Maximum and minimum temperatures and the highest and lowest relative humidity by months for Baghdad for 2024</t>
  </si>
  <si>
    <t>درجات الحرارة العظمى والصغرى وأعلى وأوطأ رطوبة نسبية حسب الأشهر لمحافظة بابل لسنة 2024</t>
  </si>
  <si>
    <t>Maximum and minimum temperatures and the highest and lowest relative humidity by months for Babylon for 2024</t>
  </si>
  <si>
    <t>درجات الحرارة العظمى والصغرى وأعلى وأوطأ رطوبة نسبية حسب الأشهر لمحافظة كربلاء لسنة 2024</t>
  </si>
  <si>
    <t>Maximum and minimum temperatures and the highest and lowest relative humidity by months for Kerbala for 2024</t>
  </si>
  <si>
    <t>درجات الحرارة العظمى والصغرى وأعلى وأوطأ رطوبة نسبية حسب الأشهر لمحافظة واسط لسنة 2024</t>
  </si>
  <si>
    <t>Maximum and minimum temperatures and the highest and lowest relative humidity by months for Wasit for 2024</t>
  </si>
  <si>
    <t>درجات الحرارة العظمى والصغرى وأعلى وأوطأ رطوبة نسبية حسب الأشهر لمحافظة النجف لسنة 2024</t>
  </si>
  <si>
    <t>Maximum and minimum temperatures and the highest and lowest relative humidity by months for Al- Najaf for 2024</t>
  </si>
  <si>
    <t>درجات الحرارة العظمى والصغرى وأعلى وأوطأ رطوبة نسبية حسب الأشهر لمحافظة المثنى لسنة 2024</t>
  </si>
  <si>
    <t>Maximum and minimum temperatures and the highest and lowest relative humidity by months for Al- Muthanna for 2024</t>
  </si>
  <si>
    <t>درجات الحرارة العظمى والصغرى وأعلى وأوطأ رطوبة نسبية حسب الأشهر لمحافظة ميسان  لسنة 2024</t>
  </si>
  <si>
    <t>Maximum and minimum temperatures and the highest and lowest relative humidity by months for Missan for 2024</t>
  </si>
  <si>
    <t>درجات الحرارة العظمى والصغرى وأعلى وأوطأ رطوبة نسبية حسب الأشهر لمحافظة البصرة لسنة 2024</t>
  </si>
  <si>
    <t>Maximum and minimum temperatures and the highest and lowest relative humidity by months for Al- Basrah for 2024</t>
  </si>
  <si>
    <t>المعدلات الشهرية والسنوية لكمية الامطار للمحافظات الشمالية حسب المحطات لسنة 2024</t>
  </si>
  <si>
    <t>Annual and monthly average amount of rain for north governorates by stations for 2024</t>
  </si>
  <si>
    <t>المعدلات الشهرية والسنوية لكمية الأمطار للمحافظات الوسطى حسب المحطات لسنة 2024</t>
  </si>
  <si>
    <t>Annual and monthly average amount of rain for middle governorates by stations for 2024</t>
  </si>
  <si>
    <t>Annual and monthly average amount of rain for south governorates by stations for 2024</t>
  </si>
  <si>
    <t>المعدلات الشهرية والسنوية لكمية الأمطار للمحافظات الجنوبية حسب المحطات لسنة 2024</t>
  </si>
  <si>
    <t>Annual and monthly average amount of sunlight by governorate for 2024</t>
  </si>
  <si>
    <t>مساحة ونسبة المحافظات والمياه الإقليمية وعدد الأقضية والنواحي التابعة لها لسنة 2024</t>
  </si>
  <si>
    <t>Area and percentage of governorates, territorial waters and number of districts and sub-districts for 2024</t>
  </si>
  <si>
    <t>المعدل الشهري والسنوي للتبخر حسب المحافظة لسنة 2024</t>
  </si>
  <si>
    <t>Annual and monthly average amount of evaporation by governorate for 2024</t>
  </si>
  <si>
    <t xml:space="preserve">أوطأ رطوبة </t>
  </si>
  <si>
    <t xml:space="preserve"> القادسية</t>
  </si>
  <si>
    <t>المحافظات</t>
  </si>
  <si>
    <t>المعدل السنوي لدرجات الحرارة العظمى والصغرى وأعلى وأوطأ رطوبة نسبية للمحافظات لسنة 2024</t>
  </si>
  <si>
    <t xml:space="preserve">Environment Statistics Department- CSGIS/ Iraq </t>
  </si>
  <si>
    <t xml:space="preserve">قسم احصاءات البيئة ــ هيأة الإحصاء ونظم المعلومات الجغرافية / العراق </t>
  </si>
  <si>
    <t>Monthly average amount of rain by station for Nineveh (mm)</t>
  </si>
  <si>
    <t>Monthly average amount of rain by station for Salah al- Deen  (mm)</t>
  </si>
  <si>
    <t xml:space="preserve">Monthly average amount of rain by station for Kirkuk  (mm) </t>
  </si>
  <si>
    <t>جدول (20)</t>
  </si>
  <si>
    <t>Environment Statistic Department-CSGIS/ Iraq          10</t>
  </si>
  <si>
    <t>Environment Statistic Department-CSGIS/ Iraq       11</t>
  </si>
  <si>
    <t xml:space="preserve">Environment Statistic Department-CSGIS/ Iraq           12          </t>
  </si>
  <si>
    <t>Environment Statistic Department-CSGIS/ Iraq            13</t>
  </si>
  <si>
    <t>Environment Statistic Department-CSGIS/ Iraq            14</t>
  </si>
  <si>
    <t>Environment Statistic Department-CSGIS/ Iraq           15</t>
  </si>
  <si>
    <t>Environment Statistic Department-CSGIS/ Iraq     16</t>
  </si>
  <si>
    <t>Environment Statistic Department-CSGIS/ Iraq         19</t>
  </si>
  <si>
    <t>Environment Statistic Department-CSGIS/ Iraq         21</t>
  </si>
  <si>
    <t>Environment Statistic Department-CSGIS/ Iraq        22</t>
  </si>
  <si>
    <t>Environment Statistic Department-CSGIS/ Iraq       24</t>
  </si>
  <si>
    <t>Environment Statistic Department- CSGIS/ Iraq     35</t>
  </si>
  <si>
    <t>36     Environment Statistic Department- CSGIS/ Iraq</t>
  </si>
  <si>
    <t xml:space="preserve">قسم إحصاءات البيئة ــ هيأة الإحصاء ونظم المعلومات الجغرافية/ العراق              </t>
  </si>
  <si>
    <t>Environment Statistic Department- CSGIS/ Iraq     34</t>
  </si>
  <si>
    <t>المعدل السنوي : مجموع أشهر السنة / 12</t>
  </si>
  <si>
    <t>Maximum and minimum temperatures and the highest and lowest relative humidity by months for Salah al- Deen for 2024</t>
  </si>
  <si>
    <t>درجات الحرارة العظمى والصغرى واعلى وأوطأ رطوبة نسبية حسب الأشهر لمحافظة صلاح الدين لسنة 2024</t>
  </si>
  <si>
    <t xml:space="preserve">Environment Statistic Department-CSGIS/ Iraq             20    </t>
  </si>
  <si>
    <t>Environment Statistic Department-CSGIS/ Iraq               23</t>
  </si>
  <si>
    <t>Monthly average amount of rain by station for Diala  (mm)</t>
  </si>
  <si>
    <t>Monthly average amount of rain by station for Babylon  (mm)</t>
  </si>
  <si>
    <t>Monthly average amount of rain by station for Baghdad  (mm)</t>
  </si>
  <si>
    <t>Monthly average amount of rain by station for Kerbala  (mm)</t>
  </si>
  <si>
    <t>Monthly average amount of rain by station for Al- Anbar  (mm)</t>
  </si>
  <si>
    <t>درجات الحرارة العظمى والصغرى وأعلى وأوطأ رطوبة نسبية حسب الاشهر لمحافظة كركوك لسنة 2024</t>
  </si>
  <si>
    <t>Maximum and minimum temperatures and the highest and lowest relative humidity by months for Kirkuk for 2024</t>
  </si>
  <si>
    <t>درجات الحرارة العظمى والصغرى وأعلى وأوطأ رطوبة نسبية حسب الأشهر لمحافظة ذي قار لسنة 2024</t>
  </si>
  <si>
    <t>Annual average of maximum and minimum temperatures and the highest and lowest relative humidity for governorates for 2024</t>
  </si>
  <si>
    <t>Governorates</t>
  </si>
  <si>
    <t>Annual average of maximum and minimum temperatures (˚c)</t>
  </si>
  <si>
    <t>المعدل السنوي لدرجات الحرارة العظمى والصغرى (°م)</t>
  </si>
  <si>
    <t>المعدل السنوي لأعلى وأوطأ رطوبة %</t>
  </si>
  <si>
    <t xml:space="preserve">الكفل </t>
  </si>
  <si>
    <t xml:space="preserve">القاسم </t>
  </si>
  <si>
    <t>AL-Qasim</t>
  </si>
  <si>
    <t>AL-Kifl</t>
  </si>
  <si>
    <t>Monthly average amount of rain by station for Al- Basrah (mm)</t>
  </si>
  <si>
    <t xml:space="preserve">المعدل الشهري (ملم / يوم)  </t>
  </si>
  <si>
    <t>المعدل الشهري والسنوي للأشعاع الشمسي حسب المحافظة لسنة 2024</t>
  </si>
  <si>
    <t>جدول  (22)</t>
  </si>
  <si>
    <t xml:space="preserve">Al- saleban River </t>
  </si>
  <si>
    <t>جدول (24)</t>
  </si>
  <si>
    <t>Table (24)</t>
  </si>
  <si>
    <t>** عدد الأقضية والنواحي حسب بيانات مديرية إحصاءات السكان والقوى العاملة بتاريخ 2024/2/1</t>
  </si>
  <si>
    <t>Highest and lowest humidity %</t>
  </si>
  <si>
    <t>Annual average of highest and lowest humidity  %</t>
  </si>
  <si>
    <t>Maximum and minimum temperatures and the highest and lowest relative humidity by months for Thi-qar for 2024</t>
  </si>
  <si>
    <t>Monthly average amount of rain by station for Maysan (mm)</t>
  </si>
  <si>
    <t>Monthly average amount of rain by station for Al- Muthanna (mm)</t>
  </si>
  <si>
    <t>Monthly average amount of rain by station for Al- Najaf (mm)</t>
  </si>
  <si>
    <t>** Number of districts and sub-districts by Population Statistic Directorate in 1/2/2024</t>
  </si>
  <si>
    <t>* Source: Ministry of Water Resources/ General Authority for Surveying</t>
  </si>
  <si>
    <t>Monthly average amount of rain by station for Wasit (mm)</t>
  </si>
  <si>
    <t>Monthly average amount of rain by station for Thi-qar (mm)</t>
  </si>
  <si>
    <t xml:space="preserve">كمية الأمطار الشهرية حسب المحطة لمحافظة ذي قار(ملم)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</si>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</sst>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* #,##0.0_-;\-* #,##0.0_-;_-* &quot;-&quot;??_-;_-@_-"/>
    <numFmt numFmtId="167" formatCode="_-* #,##0.00_-;_-* #,##0.00\-;_-* &quot;-&quot;??_-;_-@_-"/>
    <numFmt numFmtId="168" formatCode="0.000"/>
    <numFmt numFmtId="169" formatCode="#,##0.00_ ;\-#,##0.00\ "/>
    <numFmt numFmtId="170" formatCode="#,##0_ ;\-#,##0\ "/>
  </numFmts>
  <fonts count="41" x14ac:knownFonts="1">
    <font>
      <sz val="12"/>
      <name val="Simplified Arabic"/>
    </font>
    <font>
      <sz val="8"/>
      <name val="Simplified Arabic"/>
      <family val="1"/>
    </font>
    <font>
      <b/>
      <sz val="10"/>
      <name val="Times New Roman"/>
      <family val="1"/>
    </font>
    <font>
      <sz val="12"/>
      <name val="Simplified Arabic"/>
      <family val="1"/>
    </font>
    <font>
      <b/>
      <sz val="9"/>
      <name val="Times New Roman"/>
      <family val="1"/>
    </font>
    <font>
      <sz val="12"/>
      <name val="Simplified Arabic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0"/>
      <name val="Times New Roman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sz val="9"/>
      <name val="Cambria"/>
      <family val="1"/>
      <scheme val="maj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color theme="5" tint="-0.499984740745262"/>
      <name val="Arial"/>
      <family val="2"/>
    </font>
    <font>
      <b/>
      <sz val="9"/>
      <color theme="5" tint="-0.499984740745262"/>
      <name val="Arial"/>
      <family val="2"/>
    </font>
    <font>
      <b/>
      <sz val="9"/>
      <color rgb="FF632523"/>
      <name val="Arial"/>
      <family val="2"/>
    </font>
    <font>
      <b/>
      <sz val="10"/>
      <name val="AL-Mohanad Bold"/>
      <charset val="178"/>
    </font>
    <font>
      <sz val="10"/>
      <name val="AL-Mohanad Bold"/>
      <charset val="178"/>
    </font>
    <font>
      <b/>
      <sz val="11"/>
      <name val="Times New Roman"/>
      <family val="1"/>
    </font>
    <font>
      <b/>
      <sz val="10"/>
      <color theme="5" tint="-0.499984740745262"/>
      <name val="Times New Roman"/>
      <family val="1"/>
    </font>
    <font>
      <b/>
      <sz val="9"/>
      <color theme="5" tint="-0.499984740745262"/>
      <name val="Cambria"/>
      <family val="1"/>
      <scheme val="major"/>
    </font>
    <font>
      <b/>
      <sz val="9"/>
      <color theme="5" tint="-0.499984740745262"/>
      <name val="Times New Roman"/>
      <family val="1"/>
    </font>
    <font>
      <sz val="10"/>
      <color theme="5" tint="-0.499984740745262"/>
      <name val="Arial"/>
      <family val="2"/>
    </font>
    <font>
      <b/>
      <sz val="12"/>
      <color theme="5" tint="-0.499984740745262"/>
      <name val="Arial"/>
      <family val="2"/>
    </font>
    <font>
      <sz val="12"/>
      <name val="Simplified Arabic"/>
      <family val="1"/>
    </font>
    <font>
      <sz val="11"/>
      <color rgb="FF9C6500"/>
      <name val="Calibri"/>
      <family val="2"/>
      <scheme val="minor"/>
    </font>
    <font>
      <sz val="12"/>
      <color rgb="FFFFEB9C"/>
      <name val="Simplified Arabic"/>
      <family val="1"/>
    </font>
    <font>
      <b/>
      <vertAlign val="superscript"/>
      <sz val="10"/>
      <name val="Arial"/>
      <family val="2"/>
    </font>
    <font>
      <b/>
      <sz val="9"/>
      <color theme="1"/>
      <name val="Times New Roman"/>
      <family val="1"/>
    </font>
    <font>
      <b/>
      <sz val="9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403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 style="double">
        <color theme="1"/>
      </bottom>
      <diagonal/>
    </border>
    <border>
      <left/>
      <right/>
      <top style="hair">
        <color rgb="FFB2B2B2"/>
      </top>
      <bottom style="medium">
        <color indexed="64"/>
      </bottom>
      <diagonal/>
    </border>
    <border>
      <left/>
      <right/>
      <top style="hair">
        <color rgb="FFB2B2B2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0" fontId="35" fillId="7" borderId="0" applyNumberFormat="0" applyBorder="0" applyAlignment="0" applyProtection="0"/>
    <xf numFmtId="0" fontId="34" fillId="8" borderId="23" applyNumberFormat="0" applyFont="0" applyAlignment="0" applyProtection="0"/>
    <xf numFmtId="43" fontId="3" fillId="0" borderId="0" applyFont="0" applyFill="0" applyBorder="0" applyAlignment="0" applyProtection="0"/>
    <xf numFmtId="0" fontId="3" fillId="8" borderId="23" applyNumberFormat="0" applyFont="0" applyAlignment="0" applyProtection="0"/>
    <xf numFmtId="0" fontId="21" fillId="0" borderId="0"/>
  </cellStyleXfs>
  <cellXfs count="555">
    <xf numFmtId="0" fontId="0" fillId="0" borderId="0" xfId="0"/>
    <xf numFmtId="0" fontId="2" fillId="0" borderId="0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vertical="center" wrapText="1" readingOrder="2"/>
    </xf>
    <xf numFmtId="0" fontId="2" fillId="0" borderId="7" xfId="0" applyFont="1" applyBorder="1" applyAlignment="1">
      <alignment vertical="center" wrapText="1" readingOrder="2"/>
    </xf>
    <xf numFmtId="0" fontId="2" fillId="0" borderId="5" xfId="0" applyFont="1" applyBorder="1" applyAlignment="1">
      <alignment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2" fillId="0" borderId="8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11" xfId="0" applyFont="1" applyBorder="1" applyAlignment="1">
      <alignment vertical="center" wrapText="1" readingOrder="2"/>
    </xf>
    <xf numFmtId="165" fontId="2" fillId="0" borderId="2" xfId="2" applyNumberFormat="1" applyFont="1" applyBorder="1" applyAlignment="1">
      <alignment horizontal="right" vertical="center" wrapText="1" readingOrder="1"/>
    </xf>
    <xf numFmtId="165" fontId="2" fillId="0" borderId="3" xfId="2" applyNumberFormat="1" applyFont="1" applyBorder="1" applyAlignment="1">
      <alignment horizontal="right" vertical="center" wrapText="1" readingOrder="1"/>
    </xf>
    <xf numFmtId="165" fontId="2" fillId="0" borderId="5" xfId="2" applyNumberFormat="1" applyFont="1" applyBorder="1" applyAlignment="1">
      <alignment horizontal="right" vertical="center" wrapText="1" readingOrder="1"/>
    </xf>
    <xf numFmtId="164" fontId="2" fillId="0" borderId="8" xfId="0" applyNumberFormat="1" applyFont="1" applyBorder="1" applyAlignment="1">
      <alignment vertical="center" wrapText="1" readingOrder="2"/>
    </xf>
    <xf numFmtId="164" fontId="2" fillId="0" borderId="0" xfId="0" applyNumberFormat="1" applyFont="1" applyBorder="1" applyAlignment="1">
      <alignment vertical="center" wrapText="1" readingOrder="2"/>
    </xf>
    <xf numFmtId="164" fontId="2" fillId="0" borderId="11" xfId="0" applyNumberFormat="1" applyFont="1" applyBorder="1" applyAlignment="1">
      <alignment vertical="center" wrapText="1" readingOrder="2"/>
    </xf>
    <xf numFmtId="0" fontId="4" fillId="0" borderId="0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 readingOrder="2"/>
    </xf>
    <xf numFmtId="1" fontId="2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readingOrder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readingOrder="2"/>
    </xf>
    <xf numFmtId="0" fontId="4" fillId="0" borderId="6" xfId="0" applyFont="1" applyBorder="1" applyAlignment="1">
      <alignment horizontal="right" vertical="center" readingOrder="2"/>
    </xf>
    <xf numFmtId="0" fontId="6" fillId="0" borderId="6" xfId="0" applyFont="1" applyBorder="1" applyAlignment="1">
      <alignment horizontal="center" vertical="center" wrapText="1" readingOrder="2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 readingOrder="2"/>
    </xf>
    <xf numFmtId="3" fontId="2" fillId="0" borderId="3" xfId="0" applyNumberFormat="1" applyFont="1" applyBorder="1" applyAlignment="1">
      <alignment vertical="center" wrapText="1" readingOrder="2"/>
    </xf>
    <xf numFmtId="3" fontId="2" fillId="0" borderId="2" xfId="0" applyNumberFormat="1" applyFont="1" applyBorder="1" applyAlignment="1">
      <alignment vertical="center" wrapText="1" readingOrder="2"/>
    </xf>
    <xf numFmtId="0" fontId="11" fillId="0" borderId="0" xfId="0" applyFont="1" applyBorder="1" applyAlignment="1">
      <alignment vertical="center" readingOrder="2"/>
    </xf>
    <xf numFmtId="0" fontId="12" fillId="0" borderId="0" xfId="0" applyFont="1" applyBorder="1" applyAlignment="1">
      <alignment horizontal="right" vertical="center" wrapText="1"/>
    </xf>
    <xf numFmtId="0" fontId="15" fillId="0" borderId="0" xfId="0" applyFont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readingOrder="2"/>
    </xf>
    <xf numFmtId="166" fontId="2" fillId="0" borderId="9" xfId="0" applyNumberFormat="1" applyFont="1" applyBorder="1" applyAlignment="1">
      <alignment horizontal="left" vertical="center" wrapText="1" readingOrder="1"/>
    </xf>
    <xf numFmtId="0" fontId="6" fillId="4" borderId="0" xfId="0" applyFont="1" applyFill="1" applyAlignment="1">
      <alignment vertical="center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vertical="center" readingOrder="2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readingOrder="2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 readingOrder="2"/>
    </xf>
    <xf numFmtId="0" fontId="10" fillId="0" borderId="2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vertical="center" wrapText="1" readingOrder="2"/>
    </xf>
    <xf numFmtId="0" fontId="10" fillId="0" borderId="7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6" fillId="0" borderId="5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right" vertical="center" wrapText="1" readingOrder="2"/>
    </xf>
    <xf numFmtId="0" fontId="16" fillId="0" borderId="3" xfId="0" applyFont="1" applyBorder="1" applyAlignment="1">
      <alignment horizontal="right" vertical="center" wrapText="1" readingOrder="2"/>
    </xf>
    <xf numFmtId="0" fontId="16" fillId="0" borderId="8" xfId="0" applyFont="1" applyBorder="1" applyAlignment="1">
      <alignment vertical="center" wrapText="1" readingOrder="2"/>
    </xf>
    <xf numFmtId="0" fontId="16" fillId="0" borderId="2" xfId="0" applyFont="1" applyBorder="1" applyAlignment="1">
      <alignment vertical="center" wrapText="1" readingOrder="2"/>
    </xf>
    <xf numFmtId="0" fontId="16" fillId="0" borderId="3" xfId="0" applyFont="1" applyBorder="1" applyAlignment="1">
      <alignment vertical="center" wrapText="1" readingOrder="2"/>
    </xf>
    <xf numFmtId="0" fontId="16" fillId="0" borderId="11" xfId="0" applyFont="1" applyBorder="1" applyAlignment="1">
      <alignment vertical="center" wrapText="1" readingOrder="2"/>
    </xf>
    <xf numFmtId="0" fontId="16" fillId="0" borderId="0" xfId="0" applyFont="1" applyBorder="1" applyAlignment="1">
      <alignment vertical="center" wrapText="1" readingOrder="2"/>
    </xf>
    <xf numFmtId="0" fontId="16" fillId="0" borderId="9" xfId="0" applyFont="1" applyBorder="1" applyAlignment="1">
      <alignment vertical="center" wrapText="1" readingOrder="2"/>
    </xf>
    <xf numFmtId="0" fontId="6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2" fillId="0" borderId="3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2" fillId="0" borderId="3" xfId="0" applyFont="1" applyBorder="1" applyAlignment="1">
      <alignment vertical="center" wrapText="1" readingOrder="1"/>
    </xf>
    <xf numFmtId="0" fontId="2" fillId="0" borderId="7" xfId="0" applyFont="1" applyBorder="1" applyAlignment="1">
      <alignment vertical="center" wrapText="1" readingOrder="1"/>
    </xf>
    <xf numFmtId="0" fontId="2" fillId="0" borderId="4" xfId="0" applyFont="1" applyBorder="1" applyAlignment="1">
      <alignment horizontal="left" vertical="center" wrapText="1" readingOrder="1"/>
    </xf>
    <xf numFmtId="164" fontId="2" fillId="3" borderId="11" xfId="0" applyNumberFormat="1" applyFont="1" applyFill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/>
    </xf>
    <xf numFmtId="0" fontId="12" fillId="0" borderId="0" xfId="0" applyFont="1" applyBorder="1" applyAlignment="1">
      <alignment horizontal="right" vertical="center" wrapText="1" readingOrder="2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2" fontId="0" fillId="0" borderId="12" xfId="0" applyNumberForma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2" fontId="2" fillId="0" borderId="21" xfId="0" applyNumberFormat="1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right" vertical="center"/>
    </xf>
    <xf numFmtId="2" fontId="2" fillId="0" borderId="14" xfId="0" applyNumberFormat="1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/>
    </xf>
    <xf numFmtId="0" fontId="22" fillId="0" borderId="0" xfId="3"/>
    <xf numFmtId="0" fontId="16" fillId="0" borderId="0" xfId="3" applyFont="1" applyAlignment="1">
      <alignment horizontal="center"/>
    </xf>
    <xf numFmtId="0" fontId="22" fillId="0" borderId="8" xfId="3" applyBorder="1"/>
    <xf numFmtId="0" fontId="16" fillId="0" borderId="8" xfId="3" applyFont="1" applyBorder="1" applyAlignment="1">
      <alignment horizontal="left"/>
    </xf>
    <xf numFmtId="0" fontId="16" fillId="0" borderId="8" xfId="3" applyFont="1" applyBorder="1"/>
    <xf numFmtId="0" fontId="22" fillId="0" borderId="8" xfId="3" applyBorder="1" applyAlignment="1">
      <alignment horizontal="center"/>
    </xf>
    <xf numFmtId="0" fontId="16" fillId="0" borderId="0" xfId="3" applyFont="1" applyBorder="1" applyAlignment="1">
      <alignment horizontal="right" vertical="center" wrapText="1"/>
    </xf>
    <xf numFmtId="0" fontId="22" fillId="0" borderId="0" xfId="3" applyBorder="1"/>
    <xf numFmtId="0" fontId="22" fillId="0" borderId="0" xfId="3" applyBorder="1" applyAlignment="1">
      <alignment horizontal="right" vertical="center"/>
    </xf>
    <xf numFmtId="0" fontId="25" fillId="0" borderId="0" xfId="3" applyFont="1" applyFill="1" applyAlignment="1">
      <alignment vertical="center" wrapText="1"/>
    </xf>
    <xf numFmtId="0" fontId="25" fillId="0" borderId="0" xfId="3" applyFont="1" applyFill="1" applyAlignment="1">
      <alignment horizontal="right" vertical="center" wrapText="1"/>
    </xf>
    <xf numFmtId="0" fontId="25" fillId="0" borderId="0" xfId="3" applyFont="1" applyAlignment="1">
      <alignment vertical="center" wrapText="1" readingOrder="2"/>
    </xf>
    <xf numFmtId="0" fontId="21" fillId="0" borderId="0" xfId="3" applyFont="1"/>
    <xf numFmtId="1" fontId="26" fillId="0" borderId="0" xfId="3" applyNumberFormat="1" applyFont="1"/>
    <xf numFmtId="0" fontId="27" fillId="0" borderId="0" xfId="3" applyFont="1"/>
    <xf numFmtId="0" fontId="2" fillId="2" borderId="7" xfId="3" applyFont="1" applyFill="1" applyBorder="1" applyAlignment="1">
      <alignment horizontal="left" vertical="center" wrapText="1"/>
    </xf>
    <xf numFmtId="0" fontId="20" fillId="3" borderId="7" xfId="3" applyFont="1" applyFill="1" applyBorder="1" applyAlignment="1">
      <alignment vertical="center" wrapText="1"/>
    </xf>
    <xf numFmtId="0" fontId="16" fillId="3" borderId="7" xfId="3" applyFont="1" applyFill="1" applyBorder="1" applyAlignment="1">
      <alignment horizontal="right" vertical="center" wrapText="1"/>
    </xf>
    <xf numFmtId="0" fontId="2" fillId="2" borderId="3" xfId="3" applyFont="1" applyFill="1" applyBorder="1" applyAlignment="1">
      <alignment horizontal="left" vertical="center" wrapText="1"/>
    </xf>
    <xf numFmtId="0" fontId="20" fillId="3" borderId="2" xfId="3" applyFont="1" applyFill="1" applyBorder="1" applyAlignment="1">
      <alignment vertical="center" wrapText="1"/>
    </xf>
    <xf numFmtId="0" fontId="16" fillId="3" borderId="2" xfId="3" applyFont="1" applyFill="1" applyBorder="1" applyAlignment="1">
      <alignment horizontal="right" vertical="center" wrapText="1"/>
    </xf>
    <xf numFmtId="0" fontId="2" fillId="0" borderId="2" xfId="3" applyFont="1" applyBorder="1" applyAlignment="1">
      <alignment horizontal="left" vertical="center" wrapText="1" readingOrder="2"/>
    </xf>
    <xf numFmtId="0" fontId="20" fillId="3" borderId="1" xfId="3" applyFont="1" applyFill="1" applyBorder="1" applyAlignment="1">
      <alignment vertical="center" wrapText="1"/>
    </xf>
    <xf numFmtId="0" fontId="20" fillId="3" borderId="3" xfId="3" applyFont="1" applyFill="1" applyBorder="1" applyAlignment="1">
      <alignment vertical="center" wrapText="1"/>
    </xf>
    <xf numFmtId="1" fontId="26" fillId="0" borderId="0" xfId="3" applyNumberFormat="1" applyFont="1" applyAlignment="1">
      <alignment horizontal="left" indent="3"/>
    </xf>
    <xf numFmtId="1" fontId="26" fillId="0" borderId="0" xfId="4" applyNumberFormat="1" applyFont="1"/>
    <xf numFmtId="0" fontId="2" fillId="2" borderId="5" xfId="3" applyFont="1" applyFill="1" applyBorder="1" applyAlignment="1">
      <alignment horizontal="left" vertical="center" wrapText="1"/>
    </xf>
    <xf numFmtId="0" fontId="16" fillId="3" borderId="5" xfId="3" applyFont="1" applyFill="1" applyBorder="1" applyAlignment="1">
      <alignment horizontal="right" vertical="center" wrapText="1"/>
    </xf>
    <xf numFmtId="0" fontId="16" fillId="0" borderId="5" xfId="3" applyFont="1" applyBorder="1" applyAlignment="1">
      <alignment horizontal="right" vertical="center" wrapText="1"/>
    </xf>
    <xf numFmtId="0" fontId="20" fillId="3" borderId="4" xfId="3" applyFont="1" applyFill="1" applyBorder="1" applyAlignment="1">
      <alignment vertical="center" wrapText="1"/>
    </xf>
    <xf numFmtId="0" fontId="16" fillId="3" borderId="4" xfId="3" applyFont="1" applyFill="1" applyBorder="1" applyAlignment="1">
      <alignment horizontal="right" vertical="center" wrapText="1"/>
    </xf>
    <xf numFmtId="0" fontId="2" fillId="3" borderId="3" xfId="3" applyFont="1" applyFill="1" applyBorder="1" applyAlignment="1">
      <alignment horizontal="left" vertical="center" wrapText="1"/>
    </xf>
    <xf numFmtId="0" fontId="16" fillId="3" borderId="2" xfId="3" applyFont="1" applyFill="1" applyBorder="1" applyAlignment="1">
      <alignment vertical="center" wrapText="1"/>
    </xf>
    <xf numFmtId="2" fontId="27" fillId="0" borderId="0" xfId="3" applyNumberFormat="1" applyFont="1" applyAlignment="1">
      <alignment horizontal="right" vertical="center"/>
    </xf>
    <xf numFmtId="0" fontId="27" fillId="0" borderId="0" xfId="3" applyFont="1" applyAlignment="1">
      <alignment vertical="center"/>
    </xf>
    <xf numFmtId="0" fontId="20" fillId="3" borderId="0" xfId="3" applyFont="1" applyFill="1" applyBorder="1" applyAlignment="1">
      <alignment vertical="center" wrapText="1"/>
    </xf>
    <xf numFmtId="0" fontId="27" fillId="0" borderId="0" xfId="3" applyFont="1" applyAlignment="1">
      <alignment vertical="center" wrapText="1"/>
    </xf>
    <xf numFmtId="0" fontId="2" fillId="2" borderId="0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right" vertical="center" wrapText="1"/>
    </xf>
    <xf numFmtId="2" fontId="26" fillId="0" borderId="0" xfId="3" applyNumberFormat="1" applyFont="1"/>
    <xf numFmtId="0" fontId="2" fillId="2" borderId="6" xfId="3" applyFont="1" applyFill="1" applyBorder="1" applyAlignment="1">
      <alignment horizontal="left" vertical="center"/>
    </xf>
    <xf numFmtId="0" fontId="16" fillId="0" borderId="4" xfId="3" applyFont="1" applyBorder="1" applyAlignment="1">
      <alignment horizontal="right" vertical="center" wrapText="1"/>
    </xf>
    <xf numFmtId="168" fontId="26" fillId="0" borderId="0" xfId="3" applyNumberFormat="1" applyFont="1"/>
    <xf numFmtId="0" fontId="2" fillId="2" borderId="2" xfId="3" applyFont="1" applyFill="1" applyBorder="1" applyAlignment="1">
      <alignment horizontal="left" vertical="center" wrapText="1"/>
    </xf>
    <xf numFmtId="0" fontId="16" fillId="0" borderId="2" xfId="3" applyFont="1" applyBorder="1" applyAlignment="1">
      <alignment horizontal="right" vertical="center" wrapText="1"/>
    </xf>
    <xf numFmtId="168" fontId="27" fillId="0" borderId="0" xfId="3" applyNumberFormat="1" applyFont="1"/>
    <xf numFmtId="2" fontId="26" fillId="0" borderId="0" xfId="4" applyNumberFormat="1" applyFont="1"/>
    <xf numFmtId="0" fontId="27" fillId="0" borderId="0" xfId="3" applyFont="1" applyAlignment="1">
      <alignment horizontal="center"/>
    </xf>
    <xf numFmtId="0" fontId="16" fillId="0" borderId="0" xfId="3" applyFont="1"/>
    <xf numFmtId="0" fontId="23" fillId="0" borderId="10" xfId="3" applyFont="1" applyBorder="1" applyAlignment="1">
      <alignment horizontal="center" vertical="center" wrapText="1"/>
    </xf>
    <xf numFmtId="0" fontId="23" fillId="0" borderId="10" xfId="3" applyFont="1" applyBorder="1" applyAlignment="1">
      <alignment vertical="center" wrapText="1"/>
    </xf>
    <xf numFmtId="0" fontId="14" fillId="0" borderId="0" xfId="3" applyFont="1" applyFill="1" applyBorder="1" applyAlignment="1">
      <alignment vertical="center" wrapText="1"/>
    </xf>
    <xf numFmtId="0" fontId="14" fillId="0" borderId="10" xfId="3" applyFont="1" applyFill="1" applyBorder="1" applyAlignment="1">
      <alignment vertical="center" wrapText="1"/>
    </xf>
    <xf numFmtId="0" fontId="21" fillId="0" borderId="0" xfId="3" applyFont="1" applyAlignment="1">
      <alignment readingOrder="2"/>
    </xf>
    <xf numFmtId="0" fontId="20" fillId="3" borderId="6" xfId="3" applyFont="1" applyFill="1" applyBorder="1" applyAlignment="1">
      <alignment vertical="center" wrapText="1"/>
    </xf>
    <xf numFmtId="0" fontId="2" fillId="0" borderId="1" xfId="3" applyFont="1" applyBorder="1" applyAlignment="1">
      <alignment horizontal="left" vertical="center" wrapText="1"/>
    </xf>
    <xf numFmtId="0" fontId="23" fillId="0" borderId="8" xfId="3" applyFont="1" applyBorder="1" applyAlignment="1">
      <alignment horizontal="right" vertical="center" wrapText="1"/>
    </xf>
    <xf numFmtId="0" fontId="16" fillId="3" borderId="1" xfId="3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0" fillId="3" borderId="1" xfId="3" applyNumberFormat="1" applyFont="1" applyFill="1" applyBorder="1" applyAlignment="1">
      <alignment vertical="center" wrapText="1"/>
    </xf>
    <xf numFmtId="2" fontId="20" fillId="3" borderId="2" xfId="3" applyNumberFormat="1" applyFont="1" applyFill="1" applyBorder="1" applyAlignment="1">
      <alignment vertical="center" wrapText="1"/>
    </xf>
    <xf numFmtId="2" fontId="20" fillId="3" borderId="6" xfId="3" applyNumberFormat="1" applyFont="1" applyFill="1" applyBorder="1" applyAlignment="1">
      <alignment vertical="center" wrapText="1"/>
    </xf>
    <xf numFmtId="2" fontId="20" fillId="3" borderId="0" xfId="3" applyNumberFormat="1" applyFont="1" applyFill="1" applyBorder="1" applyAlignment="1">
      <alignment vertical="center" wrapText="1"/>
    </xf>
    <xf numFmtId="2" fontId="20" fillId="3" borderId="3" xfId="3" applyNumberFormat="1" applyFont="1" applyFill="1" applyBorder="1" applyAlignment="1">
      <alignment vertical="center" wrapText="1"/>
    </xf>
    <xf numFmtId="2" fontId="20" fillId="3" borderId="4" xfId="3" applyNumberFormat="1" applyFont="1" applyFill="1" applyBorder="1" applyAlignment="1">
      <alignment vertical="center" wrapText="1"/>
    </xf>
    <xf numFmtId="2" fontId="20" fillId="3" borderId="7" xfId="3" applyNumberFormat="1" applyFont="1" applyFill="1" applyBorder="1" applyAlignment="1">
      <alignment vertical="center" wrapText="1"/>
    </xf>
    <xf numFmtId="0" fontId="16" fillId="0" borderId="8" xfId="3" applyFont="1" applyBorder="1" applyAlignment="1">
      <alignment horizontal="right"/>
    </xf>
    <xf numFmtId="0" fontId="21" fillId="0" borderId="0" xfId="5"/>
    <xf numFmtId="0" fontId="16" fillId="0" borderId="0" xfId="5" applyFont="1" applyAlignment="1">
      <alignment horizontal="center"/>
    </xf>
    <xf numFmtId="0" fontId="23" fillId="0" borderId="8" xfId="5" applyFont="1" applyBorder="1" applyAlignment="1">
      <alignment horizontal="right" vertical="center" wrapText="1"/>
    </xf>
    <xf numFmtId="0" fontId="23" fillId="0" borderId="8" xfId="5" applyFont="1" applyBorder="1" applyAlignment="1">
      <alignment horizontal="center" vertical="center" wrapText="1"/>
    </xf>
    <xf numFmtId="0" fontId="24" fillId="0" borderId="0" xfId="5" applyFont="1" applyBorder="1" applyAlignment="1">
      <alignment horizontal="left" vertical="center" wrapText="1" readingOrder="1"/>
    </xf>
    <xf numFmtId="0" fontId="30" fillId="0" borderId="0" xfId="5" applyFont="1" applyBorder="1" applyAlignment="1">
      <alignment vertical="center" wrapText="1"/>
    </xf>
    <xf numFmtId="0" fontId="24" fillId="0" borderId="0" xfId="5" applyFont="1" applyBorder="1" applyAlignment="1">
      <alignment horizontal="right" vertical="center" wrapText="1"/>
    </xf>
    <xf numFmtId="0" fontId="31" fillId="0" borderId="0" xfId="5" applyFont="1" applyBorder="1" applyAlignment="1">
      <alignment horizontal="center" vertical="center" wrapText="1"/>
    </xf>
    <xf numFmtId="0" fontId="31" fillId="0" borderId="0" xfId="5" applyFont="1" applyBorder="1" applyAlignment="1">
      <alignment vertical="center" wrapText="1"/>
    </xf>
    <xf numFmtId="0" fontId="32" fillId="0" borderId="0" xfId="5" applyFont="1" applyBorder="1"/>
    <xf numFmtId="0" fontId="24" fillId="0" borderId="0" xfId="5" applyFont="1" applyBorder="1" applyAlignment="1">
      <alignment horizontal="center" vertical="center" wrapText="1"/>
    </xf>
    <xf numFmtId="0" fontId="32" fillId="0" borderId="0" xfId="5" applyFont="1"/>
    <xf numFmtId="0" fontId="25" fillId="0" borderId="0" xfId="5" applyFont="1" applyAlignment="1">
      <alignment horizontal="right" vertical="center" wrapText="1"/>
    </xf>
    <xf numFmtId="0" fontId="29" fillId="0" borderId="0" xfId="5" applyFont="1" applyAlignment="1">
      <alignment horizontal="left" vertical="center" wrapText="1" readingOrder="1"/>
    </xf>
    <xf numFmtId="0" fontId="25" fillId="0" borderId="0" xfId="5" applyFont="1" applyFill="1" applyAlignment="1">
      <alignment horizontal="right" vertical="center" wrapText="1" readingOrder="2"/>
    </xf>
    <xf numFmtId="0" fontId="21" fillId="6" borderId="0" xfId="5" applyFill="1"/>
    <xf numFmtId="0" fontId="2" fillId="0" borderId="3" xfId="5" applyFont="1" applyBorder="1" applyAlignment="1">
      <alignment horizontal="left" vertical="center" wrapText="1" readingOrder="1"/>
    </xf>
    <xf numFmtId="170" fontId="2" fillId="0" borderId="0" xfId="6" applyNumberFormat="1" applyFont="1" applyBorder="1" applyAlignment="1">
      <alignment vertical="center" wrapText="1"/>
    </xf>
    <xf numFmtId="170" fontId="2" fillId="0" borderId="0" xfId="6" applyNumberFormat="1" applyFont="1" applyFill="1" applyBorder="1" applyAlignment="1">
      <alignment vertical="center" wrapText="1"/>
    </xf>
    <xf numFmtId="0" fontId="16" fillId="0" borderId="3" xfId="5" applyFont="1" applyBorder="1" applyAlignment="1">
      <alignment horizontal="right" vertical="center" wrapText="1"/>
    </xf>
    <xf numFmtId="0" fontId="2" fillId="0" borderId="2" xfId="5" applyFont="1" applyBorder="1" applyAlignment="1">
      <alignment horizontal="left" vertical="center" wrapText="1" readingOrder="1"/>
    </xf>
    <xf numFmtId="169" fontId="2" fillId="0" borderId="2" xfId="6" applyNumberFormat="1" applyFont="1" applyFill="1" applyBorder="1" applyAlignment="1">
      <alignment vertical="center" wrapText="1"/>
    </xf>
    <xf numFmtId="170" fontId="2" fillId="0" borderId="2" xfId="6" applyNumberFormat="1" applyFont="1" applyFill="1" applyBorder="1" applyAlignment="1">
      <alignment vertical="center" wrapText="1"/>
    </xf>
    <xf numFmtId="0" fontId="16" fillId="0" borderId="2" xfId="5" applyFont="1" applyBorder="1" applyAlignment="1">
      <alignment horizontal="right" vertical="center" wrapText="1"/>
    </xf>
    <xf numFmtId="0" fontId="2" fillId="0" borderId="1" xfId="5" applyFont="1" applyBorder="1" applyAlignment="1">
      <alignment horizontal="left" vertical="center" wrapText="1" readingOrder="1"/>
    </xf>
    <xf numFmtId="0" fontId="2" fillId="0" borderId="0" xfId="5" applyFont="1" applyBorder="1" applyAlignment="1">
      <alignment horizontal="left" vertical="center" wrapText="1" readingOrder="1"/>
    </xf>
    <xf numFmtId="0" fontId="23" fillId="0" borderId="0" xfId="5" applyFont="1" applyBorder="1" applyAlignment="1">
      <alignment horizontal="center" vertical="center"/>
    </xf>
    <xf numFmtId="0" fontId="21" fillId="0" borderId="0" xfId="5" applyBorder="1"/>
    <xf numFmtId="0" fontId="17" fillId="0" borderId="0" xfId="5" applyFont="1" applyFill="1" applyBorder="1" applyAlignment="1">
      <alignment horizontal="center" vertical="center" wrapText="1"/>
    </xf>
    <xf numFmtId="0" fontId="33" fillId="0" borderId="0" xfId="5" applyFont="1" applyBorder="1" applyAlignment="1">
      <alignment horizontal="center" vertical="center" wrapText="1"/>
    </xf>
    <xf numFmtId="0" fontId="33" fillId="0" borderId="0" xfId="5" applyFont="1" applyBorder="1" applyAlignment="1">
      <alignment horizontal="right" vertical="center" wrapText="1"/>
    </xf>
    <xf numFmtId="0" fontId="28" fillId="0" borderId="0" xfId="5" applyFont="1" applyBorder="1" applyAlignment="1">
      <alignment horizontal="right" vertical="center" wrapText="1" readingOrder="1"/>
    </xf>
    <xf numFmtId="0" fontId="16" fillId="0" borderId="0" xfId="5" applyFont="1" applyBorder="1" applyAlignment="1">
      <alignment horizontal="left" vertical="center"/>
    </xf>
    <xf numFmtId="0" fontId="21" fillId="0" borderId="0" xfId="5" applyFont="1"/>
    <xf numFmtId="0" fontId="14" fillId="0" borderId="0" xfId="5" applyFont="1" applyAlignment="1">
      <alignment vertical="center" wrapText="1"/>
    </xf>
    <xf numFmtId="0" fontId="29" fillId="0" borderId="0" xfId="5" applyFont="1" applyAlignment="1">
      <alignment horizontal="left" vertical="center" wrapText="1" readingOrder="1"/>
    </xf>
    <xf numFmtId="0" fontId="17" fillId="0" borderId="0" xfId="5" applyFont="1" applyFill="1" applyBorder="1" applyAlignment="1">
      <alignment horizontal="center" vertical="center" wrapText="1"/>
    </xf>
    <xf numFmtId="0" fontId="23" fillId="0" borderId="8" xfId="5" applyFont="1" applyBorder="1" applyAlignment="1">
      <alignment horizontal="right" vertical="center" wrapText="1"/>
    </xf>
    <xf numFmtId="0" fontId="25" fillId="0" borderId="0" xfId="5" applyFont="1" applyAlignment="1">
      <alignment horizontal="right" vertical="center" wrapText="1"/>
    </xf>
    <xf numFmtId="170" fontId="2" fillId="0" borderId="1" xfId="6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22" fillId="0" borderId="0" xfId="3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0" xfId="5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/>
    </xf>
    <xf numFmtId="0" fontId="16" fillId="0" borderId="7" xfId="5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vertical="center"/>
    </xf>
    <xf numFmtId="0" fontId="16" fillId="0" borderId="1" xfId="5" applyFont="1" applyBorder="1" applyAlignment="1">
      <alignment horizontal="right" vertical="center" wrapText="1"/>
    </xf>
    <xf numFmtId="0" fontId="2" fillId="0" borderId="7" xfId="5" applyFont="1" applyBorder="1" applyAlignment="1">
      <alignment horizontal="left" vertical="center" wrapText="1" readingOrder="1"/>
    </xf>
    <xf numFmtId="1" fontId="2" fillId="0" borderId="7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20" fillId="3" borderId="5" xfId="3" applyFont="1" applyFill="1" applyBorder="1" applyAlignment="1">
      <alignment horizontal="right" vertical="center" wrapText="1"/>
    </xf>
    <xf numFmtId="1" fontId="20" fillId="3" borderId="3" xfId="3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 readingOrder="2"/>
    </xf>
    <xf numFmtId="0" fontId="29" fillId="0" borderId="0" xfId="5" applyFont="1" applyAlignment="1">
      <alignment vertical="center" wrapText="1" readingOrder="1"/>
    </xf>
    <xf numFmtId="0" fontId="14" fillId="5" borderId="0" xfId="0" applyFont="1" applyFill="1" applyBorder="1" applyAlignment="1">
      <alignment vertical="center" wrapText="1" readingOrder="1"/>
    </xf>
    <xf numFmtId="170" fontId="2" fillId="0" borderId="3" xfId="6" applyNumberFormat="1" applyFont="1" applyFill="1" applyBorder="1" applyAlignment="1">
      <alignment vertical="center" wrapText="1"/>
    </xf>
    <xf numFmtId="170" fontId="2" fillId="0" borderId="3" xfId="6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 readingOrder="2"/>
    </xf>
    <xf numFmtId="0" fontId="16" fillId="7" borderId="9" xfId="7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right" vertical="center" wrapText="1"/>
    </xf>
    <xf numFmtId="0" fontId="2" fillId="7" borderId="0" xfId="7" applyFont="1" applyBorder="1" applyAlignment="1">
      <alignment horizontal="center" vertical="center" wrapText="1" readingOrder="1"/>
    </xf>
    <xf numFmtId="0" fontId="2" fillId="7" borderId="9" xfId="7" applyFont="1" applyBorder="1" applyAlignment="1">
      <alignment horizontal="right" vertical="center" wrapText="1" readingOrder="2"/>
    </xf>
    <xf numFmtId="164" fontId="2" fillId="0" borderId="0" xfId="0" applyNumberFormat="1" applyFont="1" applyBorder="1" applyAlignment="1">
      <alignment horizontal="center" vertical="center" wrapText="1" readingOrder="2"/>
    </xf>
    <xf numFmtId="0" fontId="16" fillId="7" borderId="9" xfId="7" applyFont="1" applyBorder="1" applyAlignment="1">
      <alignment horizontal="right" vertical="center" wrapText="1" readingOrder="2"/>
    </xf>
    <xf numFmtId="3" fontId="2" fillId="0" borderId="1" xfId="0" applyNumberFormat="1" applyFont="1" applyBorder="1" applyAlignment="1">
      <alignment vertical="center" wrapText="1" readingOrder="2"/>
    </xf>
    <xf numFmtId="0" fontId="2" fillId="7" borderId="9" xfId="7" applyFont="1" applyBorder="1" applyAlignment="1">
      <alignment vertical="center" wrapText="1" readingOrder="2"/>
    </xf>
    <xf numFmtId="0" fontId="2" fillId="7" borderId="13" xfId="7" applyFont="1" applyBorder="1" applyAlignment="1">
      <alignment horizontal="right" vertical="center" wrapText="1" readingOrder="2"/>
    </xf>
    <xf numFmtId="0" fontId="2" fillId="7" borderId="13" xfId="7" applyFont="1" applyBorder="1" applyAlignment="1">
      <alignment vertical="center" wrapText="1" readingOrder="2"/>
    </xf>
    <xf numFmtId="0" fontId="4" fillId="0" borderId="0" xfId="0" applyFont="1" applyAlignment="1">
      <alignment horizontal="left" vertical="center" readingOrder="1"/>
    </xf>
    <xf numFmtId="0" fontId="22" fillId="0" borderId="0" xfId="3" applyBorder="1" applyAlignment="1">
      <alignment horizontal="center" vertical="center"/>
    </xf>
    <xf numFmtId="0" fontId="16" fillId="7" borderId="9" xfId="7" applyFont="1" applyBorder="1" applyAlignment="1">
      <alignment horizontal="right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165" fontId="2" fillId="0" borderId="11" xfId="9" applyNumberFormat="1" applyFont="1" applyBorder="1" applyAlignment="1">
      <alignment horizontal="left" vertical="center" wrapText="1" readingOrder="1"/>
    </xf>
    <xf numFmtId="165" fontId="2" fillId="0" borderId="2" xfId="9" applyNumberFormat="1" applyFont="1" applyBorder="1" applyAlignment="1">
      <alignment horizontal="left" vertical="center" wrapText="1" readingOrder="1"/>
    </xf>
    <xf numFmtId="165" fontId="2" fillId="0" borderId="3" xfId="9" applyNumberFormat="1" applyFont="1" applyBorder="1" applyAlignment="1">
      <alignment horizontal="left" vertical="center" wrapText="1" readingOrder="1"/>
    </xf>
    <xf numFmtId="165" fontId="2" fillId="0" borderId="0" xfId="9" applyNumberFormat="1" applyFont="1" applyBorder="1" applyAlignment="1">
      <alignment horizontal="left" vertical="center" wrapText="1" readingOrder="1"/>
    </xf>
    <xf numFmtId="165" fontId="2" fillId="0" borderId="8" xfId="9" applyNumberFormat="1" applyFont="1" applyBorder="1" applyAlignment="1">
      <alignment horizontal="left" vertical="center" wrapText="1" readingOrder="1"/>
    </xf>
    <xf numFmtId="0" fontId="35" fillId="7" borderId="9" xfId="7" applyBorder="1" applyAlignment="1">
      <alignment vertical="center" wrapText="1" readingOrder="2"/>
    </xf>
    <xf numFmtId="0" fontId="16" fillId="7" borderId="9" xfId="7" applyFont="1" applyBorder="1" applyAlignment="1">
      <alignment vertical="center" wrapText="1" readingOrder="2"/>
    </xf>
    <xf numFmtId="0" fontId="12" fillId="0" borderId="0" xfId="0" applyFont="1" applyBorder="1" applyAlignment="1">
      <alignment horizontal="right" vertical="center" readingOrder="2"/>
    </xf>
    <xf numFmtId="0" fontId="16" fillId="8" borderId="11" xfId="8" applyFont="1" applyBorder="1" applyAlignment="1">
      <alignment horizontal="right" vertical="center" wrapText="1"/>
    </xf>
    <xf numFmtId="2" fontId="2" fillId="8" borderId="11" xfId="8" applyNumberFormat="1" applyFont="1" applyBorder="1" applyAlignment="1">
      <alignment vertical="center" wrapText="1"/>
    </xf>
    <xf numFmtId="0" fontId="2" fillId="8" borderId="11" xfId="8" applyFont="1" applyBorder="1" applyAlignment="1">
      <alignment horizontal="right" vertical="center" wrapText="1"/>
    </xf>
    <xf numFmtId="0" fontId="16" fillId="8" borderId="24" xfId="8" applyFont="1" applyBorder="1" applyAlignment="1">
      <alignment horizontal="right" vertical="center" wrapText="1"/>
    </xf>
    <xf numFmtId="2" fontId="2" fillId="8" borderId="24" xfId="8" applyNumberFormat="1" applyFont="1" applyBorder="1" applyAlignment="1">
      <alignment vertical="center" wrapText="1"/>
    </xf>
    <xf numFmtId="0" fontId="2" fillId="8" borderId="24" xfId="8" applyFont="1" applyBorder="1" applyAlignment="1">
      <alignment horizontal="right" vertical="center" wrapText="1"/>
    </xf>
    <xf numFmtId="0" fontId="2" fillId="8" borderId="24" xfId="8" applyFont="1" applyBorder="1" applyAlignment="1">
      <alignment horizontal="left" vertical="center" wrapText="1" readingOrder="1"/>
    </xf>
    <xf numFmtId="0" fontId="2" fillId="8" borderId="11" xfId="8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center" readingOrder="1"/>
    </xf>
    <xf numFmtId="170" fontId="2" fillId="8" borderId="11" xfId="8" applyNumberFormat="1" applyFont="1" applyBorder="1" applyAlignment="1">
      <alignment horizontal="left" vertical="center" wrapText="1" readingOrder="1"/>
    </xf>
    <xf numFmtId="2" fontId="2" fillId="8" borderId="11" xfId="8" applyNumberFormat="1" applyFont="1" applyBorder="1" applyAlignment="1">
      <alignment vertical="center" wrapText="1" readingOrder="1"/>
    </xf>
    <xf numFmtId="0" fontId="2" fillId="8" borderId="11" xfId="8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" fillId="8" borderId="24" xfId="8" applyFont="1" applyBorder="1" applyAlignment="1">
      <alignment horizontal="right" vertical="center" wrapText="1" readingOrder="1"/>
    </xf>
    <xf numFmtId="2" fontId="19" fillId="8" borderId="11" xfId="8" applyNumberFormat="1" applyFont="1" applyBorder="1" applyAlignment="1">
      <alignment horizontal="right" vertical="center" wrapText="1"/>
    </xf>
    <xf numFmtId="2" fontId="20" fillId="8" borderId="11" xfId="8" applyNumberFormat="1" applyFont="1" applyBorder="1" applyAlignment="1">
      <alignment horizontal="left" vertical="center"/>
    </xf>
    <xf numFmtId="2" fontId="20" fillId="8" borderId="11" xfId="8" applyNumberFormat="1" applyFont="1" applyBorder="1" applyAlignment="1">
      <alignment vertical="center" wrapText="1"/>
    </xf>
    <xf numFmtId="0" fontId="16" fillId="8" borderId="3" xfId="8" applyFont="1" applyBorder="1" applyAlignment="1">
      <alignment horizontal="right" vertical="center" wrapText="1"/>
    </xf>
    <xf numFmtId="0" fontId="2" fillId="8" borderId="13" xfId="8" applyFont="1" applyBorder="1" applyAlignment="1">
      <alignment horizontal="right" vertical="center" wrapText="1"/>
    </xf>
    <xf numFmtId="164" fontId="2" fillId="8" borderId="11" xfId="8" applyNumberFormat="1" applyFont="1" applyBorder="1" applyAlignment="1">
      <alignment horizontal="right" vertical="center" wrapText="1" readingOrder="2"/>
    </xf>
    <xf numFmtId="164" fontId="2" fillId="8" borderId="11" xfId="8" applyNumberFormat="1" applyFont="1" applyBorder="1" applyAlignment="1">
      <alignment vertical="center" wrapText="1" readingOrder="2"/>
    </xf>
    <xf numFmtId="164" fontId="2" fillId="8" borderId="11" xfId="8" applyNumberFormat="1" applyFont="1" applyBorder="1" applyAlignment="1">
      <alignment horizontal="left" vertical="center" wrapText="1" readingOrder="2"/>
    </xf>
    <xf numFmtId="0" fontId="16" fillId="8" borderId="11" xfId="8" applyFont="1" applyBorder="1" applyAlignment="1">
      <alignment horizontal="right" vertical="center" wrapText="1" readingOrder="2"/>
    </xf>
    <xf numFmtId="165" fontId="2" fillId="8" borderId="11" xfId="8" applyNumberFormat="1" applyFont="1" applyBorder="1" applyAlignment="1">
      <alignment horizontal="right" vertical="center" wrapText="1" readingOrder="1"/>
    </xf>
    <xf numFmtId="0" fontId="2" fillId="8" borderId="11" xfId="8" applyFont="1" applyBorder="1" applyAlignment="1">
      <alignment horizontal="left" vertical="center" wrapText="1" readingOrder="2"/>
    </xf>
    <xf numFmtId="0" fontId="2" fillId="7" borderId="0" xfId="7" applyFont="1" applyBorder="1" applyAlignment="1">
      <alignment horizontal="right" vertical="center" wrapText="1"/>
    </xf>
    <xf numFmtId="0" fontId="0" fillId="5" borderId="0" xfId="0" applyFill="1"/>
    <xf numFmtId="0" fontId="36" fillId="0" borderId="0" xfId="0" applyFont="1"/>
    <xf numFmtId="0" fontId="16" fillId="7" borderId="3" xfId="7" applyFont="1" applyBorder="1" applyAlignment="1">
      <alignment horizontal="right" vertical="center" wrapText="1"/>
    </xf>
    <xf numFmtId="2" fontId="20" fillId="0" borderId="2" xfId="0" applyNumberFormat="1" applyFont="1" applyFill="1" applyBorder="1" applyAlignment="1">
      <alignment horizontal="right" vertical="center"/>
    </xf>
    <xf numFmtId="0" fontId="16" fillId="7" borderId="0" xfId="7" applyNumberFormat="1" applyFont="1" applyBorder="1" applyAlignment="1">
      <alignment horizontal="right" vertical="center" wrapText="1"/>
    </xf>
    <xf numFmtId="0" fontId="16" fillId="8" borderId="3" xfId="8" applyNumberFormat="1" applyFont="1" applyBorder="1" applyAlignment="1">
      <alignment horizontal="right" vertical="center" wrapText="1"/>
    </xf>
    <xf numFmtId="2" fontId="16" fillId="8" borderId="11" xfId="8" applyNumberFormat="1" applyFont="1" applyBorder="1" applyAlignment="1">
      <alignment horizontal="right" vertical="center" wrapText="1"/>
    </xf>
    <xf numFmtId="0" fontId="2" fillId="8" borderId="11" xfId="8" applyFont="1" applyBorder="1" applyAlignment="1">
      <alignment horizontal="left" vertical="center"/>
    </xf>
    <xf numFmtId="0" fontId="16" fillId="3" borderId="0" xfId="8" applyFont="1" applyFill="1" applyBorder="1" applyAlignment="1">
      <alignment horizontal="right" vertical="center" wrapText="1"/>
    </xf>
    <xf numFmtId="2" fontId="2" fillId="3" borderId="0" xfId="8" applyNumberFormat="1" applyFont="1" applyFill="1" applyBorder="1" applyAlignment="1">
      <alignment vertical="center" wrapText="1"/>
    </xf>
    <xf numFmtId="0" fontId="2" fillId="3" borderId="0" xfId="8" applyFont="1" applyFill="1" applyBorder="1" applyAlignment="1">
      <alignment horizontal="right" vertical="center" wrapText="1"/>
    </xf>
    <xf numFmtId="0" fontId="2" fillId="3" borderId="0" xfId="8" applyFont="1" applyFill="1" applyBorder="1" applyAlignment="1">
      <alignment horizontal="left" vertical="center" wrapText="1" readingOrder="1"/>
    </xf>
    <xf numFmtId="0" fontId="29" fillId="0" borderId="0" xfId="5" applyFont="1" applyBorder="1" applyAlignment="1">
      <alignment horizontal="left" vertical="center" wrapText="1" readingOrder="1"/>
    </xf>
    <xf numFmtId="0" fontId="2" fillId="8" borderId="13" xfId="8" applyNumberFormat="1" applyFont="1" applyBorder="1" applyAlignment="1">
      <alignment horizontal="left" vertical="center" wrapText="1" readingOrder="1"/>
    </xf>
    <xf numFmtId="0" fontId="2" fillId="7" borderId="13" xfId="7" applyNumberFormat="1" applyFont="1" applyBorder="1" applyAlignment="1">
      <alignment horizontal="left" vertical="center" wrapText="1"/>
    </xf>
    <xf numFmtId="0" fontId="2" fillId="8" borderId="13" xfId="8" applyNumberFormat="1" applyFont="1" applyBorder="1" applyAlignment="1">
      <alignment horizontal="left" vertical="center" wrapText="1"/>
    </xf>
    <xf numFmtId="0" fontId="16" fillId="7" borderId="13" xfId="7" applyNumberFormat="1" applyFont="1" applyBorder="1" applyAlignment="1">
      <alignment horizontal="left" vertical="center" wrapText="1"/>
    </xf>
    <xf numFmtId="0" fontId="2" fillId="8" borderId="13" xfId="8" applyFont="1" applyBorder="1" applyAlignment="1">
      <alignment horizontal="left" vertical="center" wrapText="1"/>
    </xf>
    <xf numFmtId="0" fontId="2" fillId="8" borderId="4" xfId="8" applyFont="1" applyBorder="1" applyAlignment="1">
      <alignment horizontal="left" vertical="center" wrapText="1" readingOrder="2"/>
    </xf>
    <xf numFmtId="0" fontId="16" fillId="7" borderId="6" xfId="7" applyFont="1" applyBorder="1" applyAlignment="1">
      <alignment horizontal="left" vertical="center" wrapText="1" readingOrder="2"/>
    </xf>
    <xf numFmtId="0" fontId="2" fillId="8" borderId="25" xfId="8" applyFont="1" applyBorder="1" applyAlignment="1">
      <alignment horizontal="left" vertical="center" wrapText="1" readingOrder="1"/>
    </xf>
    <xf numFmtId="0" fontId="16" fillId="8" borderId="11" xfId="8" applyFont="1" applyBorder="1" applyAlignment="1">
      <alignment vertical="center" wrapText="1" readingOrder="2"/>
    </xf>
    <xf numFmtId="3" fontId="2" fillId="8" borderId="11" xfId="8" applyNumberFormat="1" applyFont="1" applyBorder="1" applyAlignment="1">
      <alignment vertical="center" wrapText="1" readingOrder="2"/>
    </xf>
    <xf numFmtId="0" fontId="2" fillId="8" borderId="11" xfId="8" applyFont="1" applyBorder="1" applyAlignment="1">
      <alignment vertical="center" wrapText="1" readingOrder="2"/>
    </xf>
    <xf numFmtId="164" fontId="2" fillId="8" borderId="11" xfId="8" applyNumberFormat="1" applyFont="1" applyBorder="1" applyAlignment="1">
      <alignment horizontal="left" vertical="center" wrapText="1"/>
    </xf>
    <xf numFmtId="0" fontId="6" fillId="8" borderId="11" xfId="8" applyFont="1" applyBorder="1" applyAlignment="1">
      <alignment vertical="center" wrapText="1" readingOrder="2"/>
    </xf>
    <xf numFmtId="0" fontId="2" fillId="8" borderId="26" xfId="8" applyFont="1" applyBorder="1" applyAlignment="1">
      <alignment horizontal="left" vertical="center" wrapText="1" readingOrder="2"/>
    </xf>
    <xf numFmtId="0" fontId="2" fillId="8" borderId="26" xfId="8" applyFont="1" applyBorder="1" applyAlignment="1">
      <alignment horizontal="left" vertical="center" wrapText="1" readingOrder="1"/>
    </xf>
    <xf numFmtId="164" fontId="2" fillId="0" borderId="9" xfId="0" applyNumberFormat="1" applyFont="1" applyBorder="1" applyAlignment="1">
      <alignment horizontal="left" vertical="center" readingOrder="1"/>
    </xf>
    <xf numFmtId="0" fontId="2" fillId="8" borderId="11" xfId="8" applyFont="1" applyBorder="1" applyAlignment="1">
      <alignment horizontal="center" vertical="center" readingOrder="1"/>
    </xf>
    <xf numFmtId="0" fontId="16" fillId="7" borderId="9" xfId="7" applyFont="1" applyBorder="1" applyAlignment="1">
      <alignment horizontal="center" vertical="center" wrapText="1"/>
    </xf>
    <xf numFmtId="170" fontId="2" fillId="3" borderId="0" xfId="8" applyNumberFormat="1" applyFont="1" applyFill="1" applyBorder="1" applyAlignment="1">
      <alignment horizontal="left" vertical="center" wrapText="1" readingOrder="1"/>
    </xf>
    <xf numFmtId="0" fontId="16" fillId="7" borderId="9" xfId="7" applyFont="1" applyBorder="1" applyAlignment="1">
      <alignment horizontal="right" vertical="center" wrapText="1"/>
    </xf>
    <xf numFmtId="0" fontId="16" fillId="7" borderId="0" xfId="7" applyFont="1" applyBorder="1" applyAlignment="1">
      <alignment horizontal="right" vertical="center" wrapText="1"/>
    </xf>
    <xf numFmtId="0" fontId="2" fillId="7" borderId="0" xfId="7" applyFont="1" applyBorder="1" applyAlignment="1">
      <alignment horizontal="left" vertical="center" wrapText="1"/>
    </xf>
    <xf numFmtId="0" fontId="16" fillId="7" borderId="9" xfId="7" applyFont="1" applyBorder="1" applyAlignment="1">
      <alignment horizontal="center" vertical="center" wrapText="1"/>
    </xf>
    <xf numFmtId="0" fontId="2" fillId="7" borderId="0" xfId="7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2" fillId="8" borderId="6" xfId="8" applyNumberFormat="1" applyFont="1" applyBorder="1" applyAlignment="1">
      <alignment horizontal="left" vertical="center" wrapText="1" readingOrder="1"/>
    </xf>
    <xf numFmtId="0" fontId="2" fillId="7" borderId="6" xfId="7" applyNumberFormat="1" applyFont="1" applyBorder="1" applyAlignment="1">
      <alignment horizontal="left" vertical="center" wrapText="1"/>
    </xf>
    <xf numFmtId="0" fontId="2" fillId="8" borderId="6" xfId="8" applyNumberFormat="1" applyFont="1" applyBorder="1" applyAlignment="1">
      <alignment horizontal="left" vertical="center" wrapText="1"/>
    </xf>
    <xf numFmtId="0" fontId="2" fillId="7" borderId="6" xfId="7" applyFont="1" applyBorder="1" applyAlignment="1">
      <alignment horizontal="left" vertical="center" wrapText="1" readingOrder="1"/>
    </xf>
    <xf numFmtId="0" fontId="16" fillId="7" borderId="6" xfId="7" applyNumberFormat="1" applyFont="1" applyBorder="1" applyAlignment="1">
      <alignment horizontal="left" vertical="center" wrapText="1"/>
    </xf>
    <xf numFmtId="0" fontId="2" fillId="7" borderId="0" xfId="7" applyFont="1" applyBorder="1" applyAlignment="1">
      <alignment horizontal="left" vertical="center" wrapText="1"/>
    </xf>
    <xf numFmtId="0" fontId="2" fillId="8" borderId="0" xfId="8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1" fontId="2" fillId="0" borderId="5" xfId="0" applyNumberFormat="1" applyFont="1" applyBorder="1" applyAlignment="1">
      <alignment horizontal="right" vertical="center" wrapText="1"/>
    </xf>
    <xf numFmtId="2" fontId="2" fillId="0" borderId="5" xfId="0" applyNumberFormat="1" applyFont="1" applyFill="1" applyBorder="1" applyAlignment="1">
      <alignment horizontal="right" vertical="center"/>
    </xf>
    <xf numFmtId="2" fontId="2" fillId="0" borderId="2" xfId="0" applyNumberFormat="1" applyFont="1" applyFill="1" applyBorder="1" applyAlignment="1">
      <alignment horizontal="right" vertical="center"/>
    </xf>
    <xf numFmtId="2" fontId="2" fillId="0" borderId="7" xfId="0" applyNumberFormat="1" applyFont="1" applyFill="1" applyBorder="1" applyAlignment="1">
      <alignment horizontal="right" vertical="center"/>
    </xf>
    <xf numFmtId="2" fontId="2" fillId="8" borderId="27" xfId="8" applyNumberFormat="1" applyFont="1" applyBorder="1" applyAlignment="1">
      <alignment vertical="center" wrapText="1"/>
    </xf>
    <xf numFmtId="0" fontId="2" fillId="8" borderId="27" xfId="8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/>
    </xf>
    <xf numFmtId="2" fontId="20" fillId="0" borderId="5" xfId="0" applyNumberFormat="1" applyFont="1" applyFill="1" applyBorder="1" applyAlignment="1">
      <alignment horizontal="right" vertical="center"/>
    </xf>
    <xf numFmtId="2" fontId="20" fillId="0" borderId="7" xfId="0" applyNumberFormat="1" applyFont="1" applyFill="1" applyBorder="1" applyAlignment="1">
      <alignment horizontal="right" vertical="center"/>
    </xf>
    <xf numFmtId="2" fontId="2" fillId="0" borderId="2" xfId="6" applyNumberFormat="1" applyFont="1" applyFill="1" applyBorder="1" applyAlignment="1">
      <alignment vertical="center" wrapText="1"/>
    </xf>
    <xf numFmtId="2" fontId="2" fillId="0" borderId="7" xfId="6" applyNumberFormat="1" applyFont="1" applyFill="1" applyBorder="1" applyAlignment="1">
      <alignment vertical="center" wrapText="1"/>
    </xf>
    <xf numFmtId="2" fontId="2" fillId="0" borderId="7" xfId="6" applyNumberFormat="1" applyFont="1" applyBorder="1" applyAlignment="1">
      <alignment vertical="center" wrapText="1"/>
    </xf>
    <xf numFmtId="0" fontId="16" fillId="0" borderId="28" xfId="5" applyFont="1" applyBorder="1" applyAlignment="1">
      <alignment horizontal="right" vertical="center" wrapText="1"/>
    </xf>
    <xf numFmtId="2" fontId="2" fillId="0" borderId="28" xfId="5" applyNumberFormat="1" applyFont="1" applyBorder="1" applyAlignment="1">
      <alignment vertical="center"/>
    </xf>
    <xf numFmtId="2" fontId="2" fillId="0" borderId="28" xfId="6" applyNumberFormat="1" applyFont="1" applyFill="1" applyBorder="1" applyAlignment="1">
      <alignment vertical="center" wrapText="1"/>
    </xf>
    <xf numFmtId="2" fontId="2" fillId="0" borderId="28" xfId="0" applyNumberFormat="1" applyFont="1" applyBorder="1" applyAlignment="1">
      <alignment vertical="center"/>
    </xf>
    <xf numFmtId="2" fontId="2" fillId="0" borderId="28" xfId="0" applyNumberFormat="1" applyFont="1" applyBorder="1" applyAlignment="1">
      <alignment horizontal="right" vertical="center"/>
    </xf>
    <xf numFmtId="0" fontId="2" fillId="0" borderId="28" xfId="5" applyFont="1" applyBorder="1" applyAlignment="1">
      <alignment horizontal="left" vertical="center" wrapText="1" readingOrder="1"/>
    </xf>
    <xf numFmtId="2" fontId="2" fillId="0" borderId="2" xfId="5" applyNumberFormat="1" applyFont="1" applyBorder="1" applyAlignment="1">
      <alignment vertical="center"/>
    </xf>
    <xf numFmtId="170" fontId="2" fillId="0" borderId="2" xfId="6" applyNumberFormat="1" applyFont="1" applyFill="1" applyBorder="1" applyAlignment="1">
      <alignment horizontal="right" vertical="center" wrapText="1"/>
    </xf>
    <xf numFmtId="170" fontId="2" fillId="0" borderId="5" xfId="6" applyNumberFormat="1" applyFont="1" applyFill="1" applyBorder="1" applyAlignment="1">
      <alignment horizontal="right" vertical="center" wrapText="1"/>
    </xf>
    <xf numFmtId="2" fontId="20" fillId="0" borderId="5" xfId="0" applyNumberFormat="1" applyFont="1" applyBorder="1" applyAlignment="1">
      <alignment horizontal="right" vertical="center"/>
    </xf>
    <xf numFmtId="2" fontId="20" fillId="0" borderId="2" xfId="0" applyNumberFormat="1" applyFont="1" applyBorder="1" applyAlignment="1">
      <alignment horizontal="right" vertical="center"/>
    </xf>
    <xf numFmtId="0" fontId="16" fillId="3" borderId="1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right" vertical="center" wrapText="1"/>
    </xf>
    <xf numFmtId="0" fontId="2" fillId="0" borderId="0" xfId="5" applyFont="1" applyBorder="1" applyAlignment="1">
      <alignment vertical="center" wrapText="1" readingOrder="1"/>
    </xf>
    <xf numFmtId="0" fontId="28" fillId="7" borderId="0" xfId="7" applyFont="1" applyBorder="1" applyAlignment="1">
      <alignment horizontal="center" vertical="center" wrapText="1" readingOrder="1"/>
    </xf>
    <xf numFmtId="0" fontId="17" fillId="0" borderId="0" xfId="5" applyFont="1" applyFill="1" applyBorder="1" applyAlignment="1">
      <alignment horizontal="center" vertical="center" wrapText="1"/>
    </xf>
    <xf numFmtId="0" fontId="24" fillId="0" borderId="0" xfId="5" applyFont="1" applyBorder="1" applyAlignment="1">
      <alignment horizontal="right" vertical="center" wrapText="1"/>
    </xf>
    <xf numFmtId="0" fontId="25" fillId="0" borderId="0" xfId="5" applyFont="1" applyAlignment="1">
      <alignment horizontal="right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6" fillId="7" borderId="0" xfId="7" applyFont="1" applyBorder="1" applyAlignment="1">
      <alignment horizontal="right" vertical="center" wrapText="1"/>
    </xf>
    <xf numFmtId="0" fontId="16" fillId="7" borderId="9" xfId="7" applyFont="1" applyBorder="1" applyAlignment="1">
      <alignment horizontal="right" vertical="center" wrapText="1" readingOrder="2"/>
    </xf>
    <xf numFmtId="0" fontId="2" fillId="0" borderId="1" xfId="11" applyFont="1" applyBorder="1" applyAlignment="1">
      <alignment horizontal="left" vertical="center" wrapText="1"/>
    </xf>
    <xf numFmtId="0" fontId="7" fillId="0" borderId="0" xfId="0" applyFont="1" applyBorder="1"/>
    <xf numFmtId="0" fontId="16" fillId="3" borderId="0" xfId="11" applyFont="1" applyFill="1" applyBorder="1" applyAlignment="1">
      <alignment horizontal="right" vertical="center" wrapText="1"/>
    </xf>
    <xf numFmtId="0" fontId="16" fillId="8" borderId="3" xfId="10" applyFont="1" applyBorder="1" applyAlignment="1">
      <alignment horizontal="right" vertical="center" wrapText="1"/>
    </xf>
    <xf numFmtId="0" fontId="4" fillId="0" borderId="8" xfId="5" applyFont="1" applyBorder="1" applyAlignment="1">
      <alignment vertical="center" wrapText="1" readingOrder="1"/>
    </xf>
    <xf numFmtId="0" fontId="12" fillId="0" borderId="8" xfId="5" applyFont="1" applyBorder="1" applyAlignment="1">
      <alignment vertical="center" wrapText="1"/>
    </xf>
    <xf numFmtId="2" fontId="20" fillId="3" borderId="0" xfId="10" applyNumberFormat="1" applyFont="1" applyFill="1" applyBorder="1" applyAlignment="1">
      <alignment vertical="center" wrapText="1"/>
    </xf>
    <xf numFmtId="170" fontId="20" fillId="3" borderId="0" xfId="10" applyNumberFormat="1" applyFont="1" applyFill="1" applyBorder="1" applyAlignment="1">
      <alignment horizontal="left" vertical="center" wrapText="1" readingOrder="1"/>
    </xf>
    <xf numFmtId="0" fontId="20" fillId="8" borderId="11" xfId="10" applyFont="1" applyBorder="1" applyAlignment="1">
      <alignment horizontal="left" vertical="center" readingOrder="1"/>
    </xf>
    <xf numFmtId="2" fontId="19" fillId="8" borderId="11" xfId="1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8" borderId="6" xfId="10" applyFont="1" applyBorder="1" applyAlignment="1">
      <alignment horizontal="left" vertical="center" wrapText="1"/>
    </xf>
    <xf numFmtId="0" fontId="2" fillId="7" borderId="6" xfId="7" applyFont="1" applyBorder="1" applyAlignment="1">
      <alignment horizontal="left" vertical="center" wrapText="1"/>
    </xf>
    <xf numFmtId="0" fontId="16" fillId="0" borderId="1" xfId="11" applyFont="1" applyBorder="1" applyAlignment="1">
      <alignment vertical="center" wrapText="1"/>
    </xf>
    <xf numFmtId="0" fontId="16" fillId="0" borderId="2" xfId="11" applyFont="1" applyBorder="1" applyAlignment="1">
      <alignment vertical="center" wrapText="1"/>
    </xf>
    <xf numFmtId="2" fontId="7" fillId="0" borderId="0" xfId="0" applyNumberFormat="1" applyFont="1"/>
    <xf numFmtId="2" fontId="7" fillId="0" borderId="0" xfId="0" applyNumberFormat="1" applyFont="1" applyBorder="1"/>
    <xf numFmtId="2" fontId="2" fillId="2" borderId="0" xfId="11" applyNumberFormat="1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right" vertical="center"/>
    </xf>
    <xf numFmtId="0" fontId="17" fillId="7" borderId="9" xfId="7" applyFont="1" applyBorder="1" applyAlignment="1">
      <alignment horizontal="center" vertical="center" wrapText="1"/>
    </xf>
    <xf numFmtId="0" fontId="28" fillId="7" borderId="0" xfId="7" applyFont="1" applyBorder="1" applyAlignment="1">
      <alignment horizontal="center" vertical="top" wrapText="1" readingOrder="1"/>
    </xf>
    <xf numFmtId="0" fontId="2" fillId="8" borderId="6" xfId="10" applyNumberFormat="1" applyFont="1" applyBorder="1" applyAlignment="1">
      <alignment horizontal="left" vertical="center" wrapText="1" readingOrder="1"/>
    </xf>
    <xf numFmtId="0" fontId="2" fillId="8" borderId="6" xfId="10" applyNumberFormat="1" applyFont="1" applyBorder="1" applyAlignment="1">
      <alignment horizontal="left" vertical="center" wrapText="1"/>
    </xf>
    <xf numFmtId="0" fontId="16" fillId="8" borderId="3" xfId="10" applyNumberFormat="1" applyFont="1" applyBorder="1" applyAlignment="1">
      <alignment horizontal="right" vertical="center" wrapText="1"/>
    </xf>
    <xf numFmtId="0" fontId="16" fillId="7" borderId="3" xfId="7" applyNumberFormat="1" applyFont="1" applyBorder="1" applyAlignment="1">
      <alignment horizontal="right" vertical="center" wrapText="1"/>
    </xf>
    <xf numFmtId="0" fontId="2" fillId="8" borderId="6" xfId="8" applyNumberFormat="1" applyFont="1" applyBorder="1" applyAlignment="1">
      <alignment horizontal="left" vertical="center"/>
    </xf>
    <xf numFmtId="0" fontId="16" fillId="7" borderId="9" xfId="7" applyFont="1" applyBorder="1" applyAlignment="1">
      <alignment horizontal="center" vertical="center" wrapText="1"/>
    </xf>
    <xf numFmtId="0" fontId="2" fillId="7" borderId="0" xfId="7" applyFont="1" applyBorder="1" applyAlignment="1">
      <alignment horizontal="center" vertical="center" wrapText="1" readingOrder="1"/>
    </xf>
    <xf numFmtId="0" fontId="12" fillId="0" borderId="0" xfId="5" applyFont="1" applyAlignment="1">
      <alignment horizontal="right" vertical="center" wrapText="1"/>
    </xf>
    <xf numFmtId="0" fontId="2" fillId="7" borderId="9" xfId="7" applyFont="1" applyBorder="1" applyAlignment="1">
      <alignment horizontal="center" vertical="center" wrapText="1"/>
    </xf>
    <xf numFmtId="0" fontId="16" fillId="7" borderId="9" xfId="7" applyFont="1" applyBorder="1" applyAlignment="1">
      <alignment horizontal="center" vertical="center" wrapText="1"/>
    </xf>
    <xf numFmtId="0" fontId="2" fillId="7" borderId="0" xfId="7" applyFont="1" applyBorder="1" applyAlignment="1">
      <alignment horizontal="center" vertical="center" wrapText="1"/>
    </xf>
    <xf numFmtId="0" fontId="16" fillId="0" borderId="7" xfId="11" applyFont="1" applyBorder="1" applyAlignment="1">
      <alignment vertical="center" wrapText="1"/>
    </xf>
    <xf numFmtId="0" fontId="2" fillId="0" borderId="7" xfId="11" applyFont="1" applyBorder="1" applyAlignment="1">
      <alignment horizontal="left" vertical="center" wrapText="1"/>
    </xf>
    <xf numFmtId="0" fontId="20" fillId="0" borderId="3" xfId="0" applyFont="1" applyBorder="1" applyAlignment="1">
      <alignment horizontal="right" vertical="center"/>
    </xf>
    <xf numFmtId="170" fontId="2" fillId="0" borderId="3" xfId="6" applyNumberFormat="1" applyFont="1" applyFill="1" applyBorder="1" applyAlignment="1">
      <alignment horizontal="right" vertical="center" wrapText="1"/>
    </xf>
    <xf numFmtId="2" fontId="20" fillId="0" borderId="3" xfId="0" applyNumberFormat="1" applyFont="1" applyBorder="1" applyAlignment="1">
      <alignment horizontal="right" vertical="center"/>
    </xf>
    <xf numFmtId="170" fontId="2" fillId="0" borderId="3" xfId="6" applyNumberFormat="1" applyFont="1" applyBorder="1" applyAlignment="1">
      <alignment horizontal="right" vertical="center" wrapText="1"/>
    </xf>
    <xf numFmtId="2" fontId="20" fillId="8" borderId="11" xfId="10" applyNumberFormat="1" applyFont="1" applyBorder="1" applyAlignment="1">
      <alignment vertical="center" wrapText="1"/>
    </xf>
    <xf numFmtId="2" fontId="19" fillId="8" borderId="11" xfId="10" applyNumberFormat="1" applyFont="1" applyBorder="1" applyAlignment="1">
      <alignment vertical="center" wrapText="1"/>
    </xf>
    <xf numFmtId="170" fontId="20" fillId="8" borderId="11" xfId="10" applyNumberFormat="1" applyFont="1" applyBorder="1" applyAlignment="1">
      <alignment horizontal="left" vertical="center" wrapText="1" readingOrder="1"/>
    </xf>
    <xf numFmtId="0" fontId="6" fillId="0" borderId="0" xfId="5" applyFont="1" applyFill="1" applyBorder="1" applyAlignment="1">
      <alignment horizontal="left" vertical="center" wrapText="1" readingOrder="1"/>
    </xf>
    <xf numFmtId="2" fontId="39" fillId="3" borderId="0" xfId="10" applyNumberFormat="1" applyFont="1" applyFill="1" applyBorder="1" applyAlignment="1">
      <alignment vertical="center" wrapText="1"/>
    </xf>
    <xf numFmtId="2" fontId="38" fillId="3" borderId="0" xfId="10" applyNumberFormat="1" applyFont="1" applyFill="1" applyBorder="1" applyAlignment="1">
      <alignment vertical="center" wrapText="1"/>
    </xf>
    <xf numFmtId="0" fontId="40" fillId="0" borderId="0" xfId="5" applyFont="1"/>
    <xf numFmtId="0" fontId="16" fillId="7" borderId="0" xfId="7" applyFont="1" applyBorder="1" applyAlignment="1">
      <alignment horizontal="right" vertical="center" wrapText="1"/>
    </xf>
    <xf numFmtId="0" fontId="16" fillId="7" borderId="9" xfId="7" applyFont="1" applyBorder="1" applyAlignment="1">
      <alignment horizontal="center" vertical="center" wrapText="1"/>
    </xf>
    <xf numFmtId="0" fontId="2" fillId="7" borderId="0" xfId="7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 readingOrder="2"/>
    </xf>
    <xf numFmtId="0" fontId="2" fillId="7" borderId="9" xfId="7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right" vertical="center"/>
    </xf>
    <xf numFmtId="0" fontId="2" fillId="8" borderId="6" xfId="8" applyFont="1" applyBorder="1" applyAlignment="1">
      <alignment horizontal="left" vertical="center" wrapText="1"/>
    </xf>
    <xf numFmtId="0" fontId="2" fillId="8" borderId="6" xfId="1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left" vertical="center" wrapText="1" readingOrder="1"/>
    </xf>
    <xf numFmtId="165" fontId="2" fillId="8" borderId="11" xfId="2" applyNumberFormat="1" applyFont="1" applyFill="1" applyBorder="1" applyAlignment="1">
      <alignment vertical="center" wrapText="1"/>
    </xf>
    <xf numFmtId="0" fontId="12" fillId="0" borderId="9" xfId="0" applyFont="1" applyBorder="1" applyAlignment="1">
      <alignment horizontal="right" wrapText="1" readingOrder="2"/>
    </xf>
    <xf numFmtId="0" fontId="4" fillId="0" borderId="0" xfId="0" applyFont="1" applyBorder="1" applyAlignment="1">
      <alignment horizontal="left" wrapText="1" readingOrder="1"/>
    </xf>
    <xf numFmtId="0" fontId="14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 readingOrder="1"/>
    </xf>
    <xf numFmtId="0" fontId="16" fillId="7" borderId="9" xfId="7" applyFont="1" applyBorder="1" applyAlignment="1">
      <alignment horizontal="right" vertical="center" wrapText="1"/>
    </xf>
    <xf numFmtId="0" fontId="16" fillId="7" borderId="0" xfId="7" applyFont="1" applyBorder="1" applyAlignment="1">
      <alignment horizontal="right" vertical="center" wrapText="1"/>
    </xf>
    <xf numFmtId="0" fontId="16" fillId="7" borderId="6" xfId="7" applyFont="1" applyBorder="1" applyAlignment="1">
      <alignment horizontal="right" vertical="center" wrapText="1"/>
    </xf>
    <xf numFmtId="0" fontId="16" fillId="7" borderId="9" xfId="7" applyFont="1" applyBorder="1" applyAlignment="1">
      <alignment horizontal="center" vertical="center" wrapText="1"/>
    </xf>
    <xf numFmtId="0" fontId="2" fillId="7" borderId="9" xfId="7" applyFont="1" applyBorder="1" applyAlignment="1">
      <alignment horizontal="left" vertical="center" wrapText="1" readingOrder="1"/>
    </xf>
    <xf numFmtId="0" fontId="2" fillId="7" borderId="0" xfId="7" applyFont="1" applyBorder="1" applyAlignment="1">
      <alignment horizontal="left" vertical="center" wrapText="1" readingOrder="1"/>
    </xf>
    <xf numFmtId="0" fontId="2" fillId="7" borderId="6" xfId="7" applyFont="1" applyBorder="1" applyAlignment="1">
      <alignment horizontal="left" vertical="center" wrapText="1" readingOrder="1"/>
    </xf>
    <xf numFmtId="0" fontId="2" fillId="7" borderId="0" xfId="7" applyFont="1" applyBorder="1" applyAlignment="1">
      <alignment horizontal="center" vertical="center" wrapText="1" readingOrder="2"/>
    </xf>
    <xf numFmtId="0" fontId="2" fillId="7" borderId="0" xfId="7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 vertical="center" readingOrder="1"/>
    </xf>
    <xf numFmtId="0" fontId="12" fillId="0" borderId="8" xfId="0" applyFont="1" applyBorder="1" applyAlignment="1">
      <alignment horizontal="right" vertical="center" wrapText="1"/>
    </xf>
    <xf numFmtId="0" fontId="14" fillId="3" borderId="0" xfId="0" applyFont="1" applyFill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right" wrapText="1" readingOrder="2"/>
    </xf>
    <xf numFmtId="0" fontId="2" fillId="8" borderId="0" xfId="8" applyFont="1" applyBorder="1" applyAlignment="1">
      <alignment horizontal="left" vertical="center" wrapText="1"/>
    </xf>
    <xf numFmtId="0" fontId="16" fillId="0" borderId="8" xfId="0" applyFont="1" applyBorder="1" applyAlignment="1">
      <alignment horizontal="right" vertical="center" wrapText="1"/>
    </xf>
    <xf numFmtId="0" fontId="2" fillId="7" borderId="13" xfId="7" applyFont="1" applyBorder="1" applyAlignment="1">
      <alignment horizontal="left" vertical="center" wrapText="1" readingOrder="1"/>
    </xf>
    <xf numFmtId="0" fontId="2" fillId="7" borderId="0" xfId="7" applyFont="1" applyBorder="1" applyAlignment="1">
      <alignment horizontal="center" vertical="center" wrapText="1" readingOrder="1"/>
    </xf>
    <xf numFmtId="0" fontId="12" fillId="0" borderId="8" xfId="5" applyFont="1" applyBorder="1" applyAlignment="1">
      <alignment horizontal="right" vertical="center" wrapText="1"/>
    </xf>
    <xf numFmtId="0" fontId="4" fillId="0" borderId="8" xfId="5" applyFont="1" applyBorder="1" applyAlignment="1">
      <alignment horizontal="left" vertical="center" wrapText="1" readingOrder="1"/>
    </xf>
    <xf numFmtId="2" fontId="39" fillId="3" borderId="9" xfId="10" applyNumberFormat="1" applyFont="1" applyFill="1" applyBorder="1" applyAlignment="1">
      <alignment horizontal="right" wrapText="1" readingOrder="2"/>
    </xf>
    <xf numFmtId="0" fontId="16" fillId="0" borderId="0" xfId="5" applyFont="1" applyAlignment="1">
      <alignment horizontal="right" vertical="center"/>
    </xf>
    <xf numFmtId="0" fontId="12" fillId="0" borderId="8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left" vertical="center" wrapText="1" readingOrder="1"/>
    </xf>
    <xf numFmtId="0" fontId="24" fillId="0" borderId="0" xfId="5" applyFont="1" applyBorder="1" applyAlignment="1">
      <alignment horizontal="right" vertical="center" wrapText="1"/>
    </xf>
    <xf numFmtId="0" fontId="12" fillId="0" borderId="0" xfId="5" applyFont="1" applyAlignment="1">
      <alignment horizontal="right" vertical="center" wrapText="1" readingOrder="2"/>
    </xf>
    <xf numFmtId="0" fontId="25" fillId="0" borderId="0" xfId="5" applyFont="1" applyAlignment="1">
      <alignment horizontal="right" vertical="center" wrapText="1"/>
    </xf>
    <xf numFmtId="0" fontId="2" fillId="0" borderId="0" xfId="5" applyFont="1" applyAlignment="1">
      <alignment horizontal="left" vertical="center" wrapText="1" readingOrder="1"/>
    </xf>
    <xf numFmtId="0" fontId="12" fillId="0" borderId="0" xfId="5" applyFont="1" applyFill="1" applyBorder="1" applyAlignment="1">
      <alignment horizontal="right" vertical="center" wrapText="1" readingOrder="2"/>
    </xf>
    <xf numFmtId="0" fontId="38" fillId="3" borderId="9" xfId="10" applyFont="1" applyFill="1" applyBorder="1" applyAlignment="1">
      <alignment horizontal="left" readingOrder="1"/>
    </xf>
    <xf numFmtId="0" fontId="14" fillId="0" borderId="0" xfId="5" applyFont="1" applyFill="1" applyBorder="1" applyAlignment="1">
      <alignment horizontal="center" vertical="center" wrapText="1"/>
    </xf>
    <xf numFmtId="0" fontId="6" fillId="3" borderId="0" xfId="5" applyFont="1" applyFill="1" applyBorder="1" applyAlignment="1">
      <alignment horizontal="center" vertical="center" wrapText="1"/>
    </xf>
    <xf numFmtId="0" fontId="16" fillId="7" borderId="0" xfId="7" applyFont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2" fillId="7" borderId="1" xfId="7" applyFont="1" applyBorder="1" applyAlignment="1">
      <alignment horizontal="center" vertical="center" wrapText="1" readingOrder="1"/>
    </xf>
    <xf numFmtId="0" fontId="16" fillId="7" borderId="9" xfId="7" applyFont="1" applyBorder="1" applyAlignment="1">
      <alignment horizontal="center" vertical="center"/>
    </xf>
    <xf numFmtId="0" fontId="6" fillId="0" borderId="10" xfId="5" applyFont="1" applyFill="1" applyBorder="1" applyAlignment="1">
      <alignment horizontal="left" vertical="center" wrapText="1" readingOrder="1"/>
    </xf>
    <xf numFmtId="2" fontId="12" fillId="3" borderId="9" xfId="8" applyNumberFormat="1" applyFont="1" applyFill="1" applyBorder="1" applyAlignment="1">
      <alignment horizontal="right" wrapText="1" readingOrder="1"/>
    </xf>
    <xf numFmtId="170" fontId="4" fillId="3" borderId="9" xfId="8" applyNumberFormat="1" applyFont="1" applyFill="1" applyBorder="1" applyAlignment="1">
      <alignment horizontal="left" wrapText="1" readingOrder="1"/>
    </xf>
    <xf numFmtId="0" fontId="2" fillId="0" borderId="8" xfId="5" applyFont="1" applyBorder="1" applyAlignment="1">
      <alignment horizontal="left" vertical="center" wrapText="1" readingOrder="1"/>
    </xf>
    <xf numFmtId="0" fontId="4" fillId="0" borderId="0" xfId="5" applyFont="1" applyAlignment="1">
      <alignment horizontal="left" vertical="center" wrapText="1" readingOrder="1"/>
    </xf>
    <xf numFmtId="0" fontId="17" fillId="0" borderId="10" xfId="5" applyFont="1" applyFill="1" applyBorder="1" applyAlignment="1">
      <alignment horizontal="center" vertical="center" wrapText="1"/>
    </xf>
    <xf numFmtId="0" fontId="12" fillId="0" borderId="0" xfId="5" applyFont="1" applyAlignment="1">
      <alignment horizontal="right" vertical="center" wrapText="1" readingOrder="1"/>
    </xf>
    <xf numFmtId="0" fontId="16" fillId="0" borderId="8" xfId="5" applyFont="1" applyBorder="1" applyAlignment="1">
      <alignment horizontal="right" vertical="center" wrapText="1"/>
    </xf>
    <xf numFmtId="0" fontId="12" fillId="0" borderId="0" xfId="5" applyFont="1" applyAlignment="1">
      <alignment horizontal="right" vertical="center" wrapText="1"/>
    </xf>
    <xf numFmtId="0" fontId="4" fillId="0" borderId="0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 wrapText="1" readingOrder="1"/>
    </xf>
    <xf numFmtId="0" fontId="16" fillId="0" borderId="0" xfId="5" applyFont="1" applyFill="1" applyAlignment="1">
      <alignment horizontal="right" vertical="center" wrapText="1" readingOrder="2"/>
    </xf>
    <xf numFmtId="0" fontId="16" fillId="7" borderId="13" xfId="7" applyFont="1" applyBorder="1" applyAlignment="1">
      <alignment horizontal="right" vertical="center" wrapText="1"/>
    </xf>
    <xf numFmtId="0" fontId="27" fillId="0" borderId="0" xfId="3" applyFont="1" applyAlignment="1">
      <alignment horizontal="center"/>
    </xf>
    <xf numFmtId="0" fontId="2" fillId="2" borderId="8" xfId="3" applyFont="1" applyFill="1" applyBorder="1" applyAlignment="1">
      <alignment horizontal="left" vertical="center" wrapText="1"/>
    </xf>
    <xf numFmtId="0" fontId="2" fillId="2" borderId="0" xfId="3" applyFont="1" applyFill="1" applyBorder="1" applyAlignment="1">
      <alignment horizontal="left" vertical="center" wrapText="1"/>
    </xf>
    <xf numFmtId="0" fontId="2" fillId="2" borderId="10" xfId="3" applyFont="1" applyFill="1" applyBorder="1" applyAlignment="1">
      <alignment horizontal="left" vertical="center" wrapText="1"/>
    </xf>
    <xf numFmtId="0" fontId="12" fillId="0" borderId="0" xfId="3" applyFont="1" applyAlignment="1">
      <alignment horizontal="right" wrapText="1" readingOrder="2"/>
    </xf>
    <xf numFmtId="0" fontId="16" fillId="0" borderId="1" xfId="3" applyFont="1" applyBorder="1" applyAlignment="1">
      <alignment horizontal="right" vertical="center" wrapText="1"/>
    </xf>
    <xf numFmtId="0" fontId="16" fillId="0" borderId="2" xfId="3" applyFont="1" applyBorder="1" applyAlignment="1">
      <alignment horizontal="right" vertical="center" wrapText="1"/>
    </xf>
    <xf numFmtId="0" fontId="16" fillId="0" borderId="4" xfId="3" applyFont="1" applyBorder="1" applyAlignment="1">
      <alignment horizontal="right" vertical="center" wrapText="1"/>
    </xf>
    <xf numFmtId="0" fontId="16" fillId="0" borderId="5" xfId="3" applyFont="1" applyBorder="1" applyAlignment="1">
      <alignment horizontal="right" vertical="center" wrapText="1"/>
    </xf>
    <xf numFmtId="0" fontId="16" fillId="0" borderId="7" xfId="3" applyFont="1" applyBorder="1" applyAlignment="1">
      <alignment horizontal="right" vertical="center" wrapText="1"/>
    </xf>
    <xf numFmtId="0" fontId="16" fillId="7" borderId="9" xfId="7" applyFont="1" applyBorder="1" applyAlignment="1">
      <alignment horizontal="right" vertical="center" wrapText="1" readingOrder="1"/>
    </xf>
    <xf numFmtId="0" fontId="16" fillId="7" borderId="0" xfId="7" applyFont="1" applyBorder="1" applyAlignment="1">
      <alignment horizontal="right" vertical="center" wrapText="1" readingOrder="1"/>
    </xf>
    <xf numFmtId="0" fontId="16" fillId="7" borderId="13" xfId="7" applyFont="1" applyBorder="1" applyAlignment="1">
      <alignment horizontal="right" vertical="center" wrapText="1" readingOrder="1"/>
    </xf>
    <xf numFmtId="0" fontId="16" fillId="7" borderId="29" xfId="7" applyFont="1" applyBorder="1" applyAlignment="1">
      <alignment horizontal="center" vertical="center" wrapText="1"/>
    </xf>
    <xf numFmtId="0" fontId="22" fillId="0" borderId="0" xfId="3" applyBorder="1" applyAlignment="1">
      <alignment horizontal="center" vertical="center"/>
    </xf>
    <xf numFmtId="0" fontId="16" fillId="0" borderId="8" xfId="3" applyFont="1" applyBorder="1" applyAlignment="1">
      <alignment vertical="center" wrapText="1"/>
    </xf>
    <xf numFmtId="0" fontId="16" fillId="0" borderId="0" xfId="3" applyFont="1" applyBorder="1" applyAlignment="1">
      <alignment vertical="center" wrapText="1"/>
    </xf>
    <xf numFmtId="0" fontId="16" fillId="0" borderId="6" xfId="3" applyFont="1" applyBorder="1" applyAlignment="1">
      <alignment vertical="center" wrapText="1"/>
    </xf>
    <xf numFmtId="0" fontId="16" fillId="0" borderId="8" xfId="3" applyFont="1" applyBorder="1" applyAlignment="1">
      <alignment horizontal="right" vertical="center" wrapText="1"/>
    </xf>
    <xf numFmtId="0" fontId="14" fillId="0" borderId="0" xfId="3" applyFont="1" applyFill="1" applyBorder="1" applyAlignment="1">
      <alignment horizontal="right" vertical="center" wrapText="1"/>
    </xf>
    <xf numFmtId="0" fontId="2" fillId="7" borderId="9" xfId="7" applyFont="1" applyBorder="1" applyAlignment="1">
      <alignment horizontal="center" vertical="center" wrapText="1"/>
    </xf>
    <xf numFmtId="0" fontId="4" fillId="0" borderId="0" xfId="3" applyFont="1" applyAlignment="1">
      <alignment horizontal="left" wrapText="1" readingOrder="1"/>
    </xf>
    <xf numFmtId="0" fontId="2" fillId="2" borderId="6" xfId="3" applyFont="1" applyFill="1" applyBorder="1" applyAlignment="1">
      <alignment horizontal="left" vertical="center" wrapText="1"/>
    </xf>
    <xf numFmtId="0" fontId="2" fillId="0" borderId="8" xfId="3" applyFont="1" applyBorder="1" applyAlignment="1">
      <alignment horizontal="left" vertical="center" wrapText="1" readingOrder="1"/>
    </xf>
    <xf numFmtId="0" fontId="4" fillId="0" borderId="0" xfId="3" applyFont="1" applyBorder="1" applyAlignment="1">
      <alignment horizontal="left" vertical="center" wrapText="1" readingOrder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Fill="1" applyAlignment="1">
      <alignment horizontal="center" vertical="center" wrapText="1"/>
    </xf>
    <xf numFmtId="0" fontId="2" fillId="8" borderId="3" xfId="8" applyFont="1" applyBorder="1" applyAlignment="1">
      <alignment horizontal="center" vertical="center" wrapText="1"/>
    </xf>
    <xf numFmtId="0" fontId="2" fillId="8" borderId="13" xfId="8" applyFont="1" applyBorder="1" applyAlignment="1">
      <alignment horizontal="center" vertical="center" wrapText="1"/>
    </xf>
    <xf numFmtId="0" fontId="24" fillId="0" borderId="0" xfId="3" applyFont="1" applyBorder="1" applyAlignment="1">
      <alignment horizontal="right" vertical="center" wrapText="1"/>
    </xf>
    <xf numFmtId="0" fontId="6" fillId="3" borderId="0" xfId="3" applyFont="1" applyFill="1" applyAlignment="1">
      <alignment horizontal="center" vertical="center" wrapText="1"/>
    </xf>
    <xf numFmtId="0" fontId="24" fillId="0" borderId="0" xfId="3" applyFont="1" applyBorder="1" applyAlignment="1">
      <alignment horizontal="right" wrapText="1"/>
    </xf>
    <xf numFmtId="0" fontId="6" fillId="0" borderId="0" xfId="3" applyFont="1" applyFill="1" applyAlignment="1">
      <alignment horizontal="left" vertical="center" readingOrder="1"/>
    </xf>
    <xf numFmtId="0" fontId="2" fillId="0" borderId="0" xfId="3" applyFont="1" applyBorder="1" applyAlignment="1">
      <alignment horizontal="left" vertical="center" wrapText="1"/>
    </xf>
    <xf numFmtId="0" fontId="2" fillId="0" borderId="6" xfId="3" applyFont="1" applyBorder="1" applyAlignment="1">
      <alignment horizontal="left" vertical="center" wrapText="1"/>
    </xf>
    <xf numFmtId="0" fontId="16" fillId="7" borderId="9" xfId="7" applyFont="1" applyBorder="1" applyAlignment="1">
      <alignment horizontal="center" vertical="center" wrapText="1" readingOrder="1"/>
    </xf>
    <xf numFmtId="0" fontId="16" fillId="7" borderId="0" xfId="7" applyFont="1" applyBorder="1" applyAlignment="1">
      <alignment horizontal="center" vertical="center" wrapText="1" readingOrder="1"/>
    </xf>
    <xf numFmtId="0" fontId="16" fillId="7" borderId="13" xfId="7" applyFont="1" applyBorder="1" applyAlignment="1">
      <alignment horizontal="center" vertical="center" wrapText="1" readingOrder="1"/>
    </xf>
    <xf numFmtId="0" fontId="14" fillId="0" borderId="10" xfId="3" applyFont="1" applyFill="1" applyBorder="1" applyAlignment="1">
      <alignment horizontal="center" vertical="center" wrapText="1"/>
    </xf>
    <xf numFmtId="2" fontId="18" fillId="3" borderId="9" xfId="0" applyNumberFormat="1" applyFont="1" applyFill="1" applyBorder="1" applyAlignment="1">
      <alignment horizontal="right" vertical="center" wrapText="1"/>
    </xf>
    <xf numFmtId="0" fontId="18" fillId="3" borderId="9" xfId="0" applyFont="1" applyFill="1" applyBorder="1" applyAlignment="1">
      <alignment horizontal="right" vertical="center" wrapText="1"/>
    </xf>
    <xf numFmtId="0" fontId="18" fillId="3" borderId="0" xfId="0" applyFont="1" applyFill="1" applyBorder="1" applyAlignment="1">
      <alignment horizontal="right" vertical="center" wrapText="1"/>
    </xf>
    <xf numFmtId="0" fontId="4" fillId="0" borderId="0" xfId="3" applyFont="1" applyAlignment="1">
      <alignment horizontal="left" vertical="center" wrapText="1" readingOrder="1"/>
    </xf>
    <xf numFmtId="0" fontId="2" fillId="0" borderId="8" xfId="3" applyFont="1" applyBorder="1" applyAlignment="1">
      <alignment horizontal="center" vertical="center" wrapText="1" readingOrder="1"/>
    </xf>
    <xf numFmtId="0" fontId="6" fillId="0" borderId="0" xfId="3" applyFont="1" applyFill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readingOrder="1"/>
    </xf>
    <xf numFmtId="0" fontId="2" fillId="7" borderId="9" xfId="7" applyFont="1" applyBorder="1" applyAlignment="1">
      <alignment horizontal="left" vertical="center" wrapText="1" readingOrder="2"/>
    </xf>
    <xf numFmtId="0" fontId="2" fillId="7" borderId="6" xfId="7" applyFont="1" applyBorder="1" applyAlignment="1">
      <alignment horizontal="left" vertical="center" wrapText="1" readingOrder="2"/>
    </xf>
    <xf numFmtId="0" fontId="16" fillId="7" borderId="9" xfId="7" applyFont="1" applyBorder="1" applyAlignment="1">
      <alignment horizontal="right" vertical="center" wrapText="1" readingOrder="2"/>
    </xf>
    <xf numFmtId="0" fontId="16" fillId="7" borderId="6" xfId="7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vertical="center" wrapText="1" readingOrder="2"/>
    </xf>
    <xf numFmtId="0" fontId="16" fillId="0" borderId="7" xfId="0" applyFont="1" applyBorder="1" applyAlignment="1">
      <alignment horizontal="right" vertical="center" wrapText="1" readingOrder="2"/>
    </xf>
    <xf numFmtId="0" fontId="16" fillId="0" borderId="3" xfId="0" applyFont="1" applyBorder="1" applyAlignment="1">
      <alignment horizontal="right"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0" fontId="16" fillId="7" borderId="13" xfId="7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left" vertical="center" readingOrder="2"/>
    </xf>
    <xf numFmtId="0" fontId="14" fillId="3" borderId="0" xfId="0" applyFont="1" applyFill="1" applyBorder="1" applyAlignment="1">
      <alignment horizontal="center" vertical="center" readingOrder="2"/>
    </xf>
    <xf numFmtId="0" fontId="12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 readingOrder="2"/>
    </xf>
  </cellXfs>
  <cellStyles count="12">
    <cellStyle name="Comma" xfId="2" builtinId="3"/>
    <cellStyle name="Comma 2" xfId="4"/>
    <cellStyle name="Comma 3" xfId="6"/>
    <cellStyle name="Comma 4" xfId="9"/>
    <cellStyle name="Neutral" xfId="7" builtinId="28"/>
    <cellStyle name="Normal" xfId="0" builtinId="0"/>
    <cellStyle name="Normal 2" xfId="1"/>
    <cellStyle name="Normal 3" xfId="3"/>
    <cellStyle name="Normal 3 2" xfId="11"/>
    <cellStyle name="Normal 4" xfId="5"/>
    <cellStyle name="Note" xfId="8" builtinId="10"/>
    <cellStyle name="Note 2" xfId="10"/>
  </cellStyles>
  <dxfs count="0"/>
  <tableStyles count="0" defaultTableStyle="TableStyleMedium9" defaultPivotStyle="PivotStyleLight16"/>
  <colors>
    <mruColors>
      <color rgb="FFFFEB9C"/>
      <color rgb="FF6DB6ED"/>
      <color rgb="FFDBD25F"/>
      <color rgb="FFDDEEFB"/>
      <color rgb="FFC8E3F8"/>
      <color rgb="FFBBDDF7"/>
      <color rgb="FF4AA4E8"/>
      <color rgb="FFD0E7F9"/>
      <color rgb="FF9BCDF3"/>
      <color rgb="FF54A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68</xdr:row>
      <xdr:rowOff>38100</xdr:rowOff>
    </xdr:from>
    <xdr:to>
      <xdr:col>4</xdr:col>
      <xdr:colOff>0</xdr:colOff>
      <xdr:row>68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479274000" y="1859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81</xdr:row>
      <xdr:rowOff>38100</xdr:rowOff>
    </xdr:from>
    <xdr:to>
      <xdr:col>5</xdr:col>
      <xdr:colOff>0</xdr:colOff>
      <xdr:row>81</xdr:row>
      <xdr:rowOff>38100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188252100" y="1819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73</xdr:row>
      <xdr:rowOff>38100</xdr:rowOff>
    </xdr:from>
    <xdr:to>
      <xdr:col>4</xdr:col>
      <xdr:colOff>304800</xdr:colOff>
      <xdr:row>73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077079700" y="2298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&#1575;&#1582;&#1585;%20&#1578;&#1602;&#1575;&#1585;&#1610;&#1585;%20&#1575;&#1604;&#1582;&#1575;&#1589;&#1577;%20&#1576;&#1607;&#1606;&#1608;&#1583;&#1577;%202025\33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ينوى "/>
      <sheetName val="كركوك 13"/>
      <sheetName val="ديالى 15"/>
      <sheetName val="الانبار 6"/>
      <sheetName val=" بغداد 1"/>
      <sheetName val="بابل 8 "/>
      <sheetName val="كربلاء9"/>
      <sheetName val="واسط 7"/>
      <sheetName val="صلاح الدين 5"/>
      <sheetName val="النجف 12"/>
      <sheetName val="المثنى 11"/>
      <sheetName val="ذي قار "/>
      <sheetName val="ميسان 10 "/>
      <sheetName val="البصرة 2"/>
      <sheetName val="2"/>
      <sheetName val="3"/>
      <sheetName val="معدل التبخر "/>
      <sheetName val="اشعة الشمس "/>
      <sheetName val="13..12"/>
      <sheetName val="14"/>
      <sheetName val="15 المحافظات (2)"/>
    </sheetNames>
    <sheetDataSet>
      <sheetData sheetId="0">
        <row r="20">
          <cell r="B20">
            <v>29.105000000000004</v>
          </cell>
          <cell r="D20">
            <v>17.010000000000002</v>
          </cell>
          <cell r="F20">
            <v>59.232500000000009</v>
          </cell>
          <cell r="I20">
            <v>27.5825</v>
          </cell>
        </row>
      </sheetData>
      <sheetData sheetId="1">
        <row r="21">
          <cell r="B21">
            <v>30.735833333333336</v>
          </cell>
          <cell r="D21">
            <v>15.760833333333332</v>
          </cell>
          <cell r="F21">
            <v>67.880833333333328</v>
          </cell>
          <cell r="I21">
            <v>24.592500000000005</v>
          </cell>
        </row>
      </sheetData>
      <sheetData sheetId="2">
        <row r="21">
          <cell r="B21">
            <v>31.272499999999997</v>
          </cell>
          <cell r="D21">
            <v>14.850833333333332</v>
          </cell>
          <cell r="F21">
            <v>66.294166666666669</v>
          </cell>
          <cell r="I21">
            <v>19.993333333333336</v>
          </cell>
        </row>
      </sheetData>
      <sheetData sheetId="3">
        <row r="21">
          <cell r="B21">
            <v>28.359166666666663</v>
          </cell>
          <cell r="D21">
            <v>14.35</v>
          </cell>
          <cell r="F21">
            <v>58.38750000000001</v>
          </cell>
          <cell r="I21">
            <v>19.8475</v>
          </cell>
        </row>
      </sheetData>
      <sheetData sheetId="4">
        <row r="21">
          <cell r="B21">
            <v>31.235833333333332</v>
          </cell>
          <cell r="D21">
            <v>15.655000000000001</v>
          </cell>
          <cell r="F21">
            <v>62.872500000000002</v>
          </cell>
          <cell r="I21">
            <v>19.260833333333334</v>
          </cell>
        </row>
      </sheetData>
      <sheetData sheetId="5">
        <row r="21">
          <cell r="B21">
            <v>32.917499999999997</v>
          </cell>
          <cell r="D21">
            <v>16.3825</v>
          </cell>
          <cell r="F21">
            <v>55.115833333333342</v>
          </cell>
          <cell r="I21">
            <v>15.655000000000001</v>
          </cell>
        </row>
      </sheetData>
      <sheetData sheetId="6">
        <row r="20">
          <cell r="B20">
            <v>32.022500000000001</v>
          </cell>
          <cell r="D20">
            <v>16.385833333333334</v>
          </cell>
          <cell r="F20">
            <v>58.653333333333343</v>
          </cell>
          <cell r="I20">
            <v>18.844166666666663</v>
          </cell>
        </row>
      </sheetData>
      <sheetData sheetId="7">
        <row r="21">
          <cell r="B21">
            <v>31.55</v>
          </cell>
          <cell r="D21">
            <v>16.404166666666665</v>
          </cell>
          <cell r="F21">
            <v>64.307500000000005</v>
          </cell>
          <cell r="I21">
            <v>19.850000000000001</v>
          </cell>
        </row>
      </sheetData>
      <sheetData sheetId="8">
        <row r="21">
          <cell r="B21">
            <v>31.309166666666659</v>
          </cell>
          <cell r="D21">
            <v>16.799999999999997</v>
          </cell>
          <cell r="F21">
            <v>61.942499999999995</v>
          </cell>
          <cell r="I21">
            <v>21.482500000000002</v>
          </cell>
        </row>
      </sheetData>
      <sheetData sheetId="9">
        <row r="21">
          <cell r="B21">
            <v>31.958333333333339</v>
          </cell>
          <cell r="D21">
            <v>16.385000000000005</v>
          </cell>
          <cell r="F21">
            <v>75.344999999999999</v>
          </cell>
          <cell r="I21">
            <v>26.550833333333333</v>
          </cell>
        </row>
      </sheetData>
      <sheetData sheetId="10">
        <row r="21">
          <cell r="B21">
            <v>33.475833333333334</v>
          </cell>
          <cell r="D21">
            <v>16.741666666666664</v>
          </cell>
          <cell r="F21">
            <v>52.340833333333329</v>
          </cell>
          <cell r="I21">
            <v>16.280833333333334</v>
          </cell>
        </row>
      </sheetData>
      <sheetData sheetId="11">
        <row r="21">
          <cell r="B21">
            <v>33.877499999999998</v>
          </cell>
          <cell r="D21">
            <v>17.084166666666665</v>
          </cell>
          <cell r="F21">
            <v>59.859166666666674</v>
          </cell>
          <cell r="I21">
            <v>16.150833333333335</v>
          </cell>
        </row>
      </sheetData>
      <sheetData sheetId="12">
        <row r="21">
          <cell r="B21">
            <v>33.260833333333331</v>
          </cell>
          <cell r="D21">
            <v>17.395</v>
          </cell>
          <cell r="F21">
            <v>63.791666666666664</v>
          </cell>
          <cell r="I21">
            <v>18.740833333333331</v>
          </cell>
        </row>
      </sheetData>
      <sheetData sheetId="13">
        <row r="21">
          <cell r="B21">
            <v>34.109166666666674</v>
          </cell>
          <cell r="D21">
            <v>19.188333333333336</v>
          </cell>
          <cell r="F21">
            <v>73.993333333333339</v>
          </cell>
          <cell r="I21">
            <v>20.406666666666666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5"/>
  <sheetViews>
    <sheetView rightToLeft="1" view="pageBreakPreview" topLeftCell="A2" zoomScale="220" zoomScaleSheetLayoutView="220" workbookViewId="0">
      <selection activeCell="A9" sqref="A9"/>
    </sheetView>
  </sheetViews>
  <sheetFormatPr defaultColWidth="9" defaultRowHeight="15.75" x14ac:dyDescent="0.25"/>
  <cols>
    <col min="1" max="1" width="14.375" style="20" customWidth="1"/>
    <col min="2" max="2" width="13" style="19" customWidth="1"/>
    <col min="3" max="3" width="0.5" style="19" customWidth="1"/>
    <col min="4" max="4" width="12.625" style="19" customWidth="1"/>
    <col min="5" max="5" width="0.5" style="19" customWidth="1"/>
    <col min="6" max="6" width="13.25" style="19" customWidth="1"/>
    <col min="7" max="7" width="2.75" style="19" hidden="1" customWidth="1"/>
    <col min="8" max="8" width="0.5" style="19" customWidth="1"/>
    <col min="9" max="9" width="12.5" style="19" customWidth="1"/>
    <col min="10" max="10" width="12" style="19" customWidth="1"/>
    <col min="11" max="14" width="9" style="19"/>
    <col min="15" max="15" width="9.375" style="19" bestFit="1" customWidth="1"/>
    <col min="16" max="16384" width="9" style="19"/>
  </cols>
  <sheetData>
    <row r="1" spans="1:29" ht="32.25" customHeight="1" x14ac:dyDescent="0.25">
      <c r="A1" s="438" t="s">
        <v>351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2.25" customHeight="1" x14ac:dyDescent="0.25">
      <c r="A2" s="439" t="s">
        <v>352</v>
      </c>
      <c r="B2" s="439"/>
      <c r="C2" s="439"/>
      <c r="D2" s="439"/>
      <c r="E2" s="439"/>
      <c r="F2" s="439"/>
      <c r="G2" s="439"/>
      <c r="H2" s="439"/>
      <c r="I2" s="439"/>
      <c r="J2" s="439"/>
    </row>
    <row r="3" spans="1:29" ht="19.5" customHeight="1" thickBot="1" x14ac:dyDescent="0.3">
      <c r="A3" s="43" t="s">
        <v>74</v>
      </c>
      <c r="B3" s="41"/>
      <c r="C3" s="41"/>
      <c r="D3" s="41"/>
      <c r="E3" s="41"/>
      <c r="F3" s="41"/>
      <c r="G3" s="41"/>
      <c r="H3" s="41"/>
      <c r="I3" s="41"/>
      <c r="J3" s="76" t="s">
        <v>86</v>
      </c>
    </row>
    <row r="4" spans="1:29" ht="39.75" customHeight="1" thickTop="1" x14ac:dyDescent="0.25">
      <c r="A4" s="440" t="s">
        <v>35</v>
      </c>
      <c r="B4" s="443" t="s">
        <v>331</v>
      </c>
      <c r="C4" s="443"/>
      <c r="D4" s="443"/>
      <c r="E4" s="410"/>
      <c r="F4" s="443" t="s">
        <v>330</v>
      </c>
      <c r="G4" s="443"/>
      <c r="H4" s="443"/>
      <c r="I4" s="443"/>
      <c r="J4" s="444" t="s">
        <v>87</v>
      </c>
    </row>
    <row r="5" spans="1:29" ht="42.75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5.5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334</v>
      </c>
      <c r="G6" s="298"/>
      <c r="H6" s="329"/>
      <c r="I6" s="287" t="s">
        <v>384</v>
      </c>
      <c r="J6" s="445"/>
    </row>
    <row r="7" spans="1:29" ht="27" customHeight="1" x14ac:dyDescent="0.25">
      <c r="A7" s="442"/>
      <c r="B7" s="341" t="s">
        <v>103</v>
      </c>
      <c r="C7" s="340"/>
      <c r="D7" s="341" t="s">
        <v>104</v>
      </c>
      <c r="E7" s="340"/>
      <c r="F7" s="341" t="s">
        <v>88</v>
      </c>
      <c r="G7" s="340"/>
      <c r="H7" s="340"/>
      <c r="I7" s="341" t="s">
        <v>89</v>
      </c>
      <c r="J7" s="446"/>
    </row>
    <row r="8" spans="1:29" ht="35.1" customHeight="1" x14ac:dyDescent="0.25">
      <c r="A8" s="342" t="s">
        <v>36</v>
      </c>
      <c r="B8" s="345">
        <v>14.99</v>
      </c>
      <c r="C8" s="343"/>
      <c r="D8" s="345">
        <v>6.31</v>
      </c>
      <c r="E8" s="343"/>
      <c r="F8" s="345">
        <v>99.37</v>
      </c>
      <c r="G8" s="344"/>
      <c r="H8" s="344"/>
      <c r="I8" s="345">
        <v>68.69</v>
      </c>
      <c r="J8" s="89" t="s">
        <v>90</v>
      </c>
    </row>
    <row r="9" spans="1:29" ht="35.1" customHeight="1" x14ac:dyDescent="0.25">
      <c r="A9" s="63" t="s">
        <v>37</v>
      </c>
      <c r="B9" s="346">
        <v>15.97</v>
      </c>
      <c r="C9" s="226"/>
      <c r="D9" s="346">
        <v>6.78</v>
      </c>
      <c r="E9" s="226"/>
      <c r="F9" s="346">
        <v>92.61</v>
      </c>
      <c r="G9" s="18"/>
      <c r="H9" s="18"/>
      <c r="I9" s="346">
        <v>53.8</v>
      </c>
      <c r="J9" s="79" t="s">
        <v>91</v>
      </c>
    </row>
    <row r="10" spans="1:29" ht="35.1" customHeight="1" x14ac:dyDescent="0.25">
      <c r="A10" s="63" t="s">
        <v>38</v>
      </c>
      <c r="B10" s="346">
        <v>20.34</v>
      </c>
      <c r="C10" s="226"/>
      <c r="D10" s="346">
        <v>8.6300000000000008</v>
      </c>
      <c r="E10" s="226"/>
      <c r="F10" s="346">
        <v>82.57</v>
      </c>
      <c r="G10" s="18"/>
      <c r="H10" s="18"/>
      <c r="I10" s="346">
        <v>31.47</v>
      </c>
      <c r="J10" s="79" t="s">
        <v>92</v>
      </c>
    </row>
    <row r="11" spans="1:29" ht="35.1" customHeight="1" x14ac:dyDescent="0.25">
      <c r="A11" s="63" t="s">
        <v>39</v>
      </c>
      <c r="B11" s="346">
        <v>30.7</v>
      </c>
      <c r="C11" s="226"/>
      <c r="D11" s="346">
        <v>16.98</v>
      </c>
      <c r="E11" s="226"/>
      <c r="F11" s="346">
        <v>61.77</v>
      </c>
      <c r="G11" s="18"/>
      <c r="H11" s="18"/>
      <c r="I11" s="346">
        <v>23.16</v>
      </c>
      <c r="J11" s="79" t="s">
        <v>93</v>
      </c>
    </row>
    <row r="12" spans="1:29" ht="35.1" customHeight="1" thickBot="1" x14ac:dyDescent="0.3">
      <c r="A12" s="63" t="s">
        <v>40</v>
      </c>
      <c r="B12" s="346">
        <v>32.24</v>
      </c>
      <c r="C12" s="226"/>
      <c r="D12" s="346">
        <v>19.13</v>
      </c>
      <c r="E12" s="226"/>
      <c r="F12" s="346">
        <v>60.28</v>
      </c>
      <c r="G12" s="18"/>
      <c r="H12" s="18"/>
      <c r="I12" s="346">
        <v>21.55</v>
      </c>
      <c r="J12" s="79" t="s">
        <v>94</v>
      </c>
    </row>
    <row r="13" spans="1:29" ht="35.1" customHeight="1" x14ac:dyDescent="0.25">
      <c r="A13" s="63" t="s">
        <v>41</v>
      </c>
      <c r="B13" s="346">
        <v>43.01</v>
      </c>
      <c r="C13" s="226"/>
      <c r="D13" s="346">
        <v>27.62</v>
      </c>
      <c r="E13" s="226"/>
      <c r="F13" s="346">
        <v>23.59</v>
      </c>
      <c r="G13" s="18"/>
      <c r="H13" s="18"/>
      <c r="I13" s="346">
        <v>10.39</v>
      </c>
      <c r="J13" s="79" t="s">
        <v>95</v>
      </c>
      <c r="AA13" s="95"/>
      <c r="AB13" s="95"/>
      <c r="AC13" s="95"/>
    </row>
    <row r="14" spans="1:29" ht="35.1" customHeight="1" x14ac:dyDescent="0.25">
      <c r="A14" s="63" t="s">
        <v>42</v>
      </c>
      <c r="B14" s="346">
        <v>43.55</v>
      </c>
      <c r="C14" s="226"/>
      <c r="D14" s="346">
        <v>29.75</v>
      </c>
      <c r="E14" s="226"/>
      <c r="F14" s="346">
        <v>29.33</v>
      </c>
      <c r="G14" s="18"/>
      <c r="H14" s="18"/>
      <c r="I14" s="346">
        <v>12.3</v>
      </c>
      <c r="J14" s="79" t="s">
        <v>96</v>
      </c>
    </row>
    <row r="15" spans="1:29" ht="35.1" customHeight="1" x14ac:dyDescent="0.25">
      <c r="A15" s="63" t="s">
        <v>43</v>
      </c>
      <c r="B15" s="346">
        <v>43.55</v>
      </c>
      <c r="C15" s="226"/>
      <c r="D15" s="346">
        <v>29.82</v>
      </c>
      <c r="E15" s="226"/>
      <c r="F15" s="346">
        <v>29.35</v>
      </c>
      <c r="G15" s="18"/>
      <c r="H15" s="18"/>
      <c r="I15" s="346">
        <v>12.12</v>
      </c>
      <c r="J15" s="79" t="s">
        <v>97</v>
      </c>
    </row>
    <row r="16" spans="1:29" ht="35.1" customHeight="1" x14ac:dyDescent="0.25">
      <c r="A16" s="63" t="s">
        <v>44</v>
      </c>
      <c r="B16" s="346">
        <v>37.86</v>
      </c>
      <c r="C16" s="226"/>
      <c r="D16" s="346">
        <v>25.1</v>
      </c>
      <c r="E16" s="226"/>
      <c r="F16" s="346">
        <v>41.03</v>
      </c>
      <c r="G16" s="18"/>
      <c r="H16" s="18"/>
      <c r="I16" s="346">
        <v>17.57</v>
      </c>
      <c r="J16" s="79" t="s">
        <v>98</v>
      </c>
    </row>
    <row r="17" spans="1:32" ht="35.1" customHeight="1" x14ac:dyDescent="0.25">
      <c r="A17" s="64" t="s">
        <v>64</v>
      </c>
      <c r="B17" s="346">
        <v>29.98</v>
      </c>
      <c r="C17" s="226"/>
      <c r="D17" s="346">
        <v>16.93</v>
      </c>
      <c r="E17" s="226"/>
      <c r="F17" s="346">
        <v>36.06</v>
      </c>
      <c r="G17" s="18"/>
      <c r="H17" s="18"/>
      <c r="I17" s="346">
        <v>11.25</v>
      </c>
      <c r="J17" s="80" t="s">
        <v>101</v>
      </c>
      <c r="R17" s="93"/>
      <c r="S17" s="93"/>
      <c r="T17" s="93"/>
      <c r="U17" s="93"/>
      <c r="V17" s="93"/>
      <c r="W17" s="93"/>
      <c r="X17" s="93"/>
      <c r="Y17" s="93"/>
      <c r="Z17" s="93"/>
    </row>
    <row r="18" spans="1:32" ht="35.1" customHeight="1" x14ac:dyDescent="0.25">
      <c r="A18" s="64" t="s">
        <v>45</v>
      </c>
      <c r="B18" s="346">
        <v>21.06</v>
      </c>
      <c r="C18" s="226"/>
      <c r="D18" s="346">
        <v>10.77</v>
      </c>
      <c r="E18" s="226"/>
      <c r="F18" s="346">
        <v>80.86</v>
      </c>
      <c r="G18" s="18"/>
      <c r="H18" s="18"/>
      <c r="I18" s="346">
        <v>34.81</v>
      </c>
      <c r="J18" s="80" t="s">
        <v>99</v>
      </c>
      <c r="Q18" s="93"/>
    </row>
    <row r="19" spans="1:32" ht="35.1" customHeight="1" thickBot="1" x14ac:dyDescent="0.3">
      <c r="A19" s="65" t="s">
        <v>65</v>
      </c>
      <c r="B19" s="347">
        <v>16.010000000000002</v>
      </c>
      <c r="C19" s="227"/>
      <c r="D19" s="347">
        <v>6.3</v>
      </c>
      <c r="E19" s="227"/>
      <c r="F19" s="347">
        <v>73.97</v>
      </c>
      <c r="G19" s="235"/>
      <c r="H19" s="235"/>
      <c r="I19" s="347">
        <v>33.880000000000003</v>
      </c>
      <c r="J19" s="81" t="s">
        <v>100</v>
      </c>
      <c r="O19" s="93"/>
      <c r="P19" s="93"/>
      <c r="Q19" s="93"/>
      <c r="AA19" s="97"/>
      <c r="AB19" s="97"/>
      <c r="AC19" s="97"/>
      <c r="AD19" s="97"/>
      <c r="AE19" s="97"/>
      <c r="AF19" s="97"/>
    </row>
    <row r="20" spans="1:32" ht="34.5" customHeight="1" thickTop="1" thickBot="1" x14ac:dyDescent="0.3">
      <c r="A20" s="268" t="s">
        <v>83</v>
      </c>
      <c r="B20" s="269">
        <f>SUM(B8:B19)/12</f>
        <v>29.105000000000004</v>
      </c>
      <c r="C20" s="270"/>
      <c r="D20" s="269">
        <f>SUM(D8:D19)/12</f>
        <v>17.010000000000002</v>
      </c>
      <c r="E20" s="270"/>
      <c r="F20" s="269">
        <f>SUM(F8:F19)/12</f>
        <v>59.232500000000009</v>
      </c>
      <c r="G20" s="270"/>
      <c r="H20" s="270"/>
      <c r="I20" s="269">
        <f>SUM(I8:I19)/12</f>
        <v>27.5825</v>
      </c>
      <c r="J20" s="303" t="s">
        <v>102</v>
      </c>
      <c r="O20" s="93"/>
      <c r="P20" s="93"/>
      <c r="AA20" s="93"/>
      <c r="AB20" s="93"/>
      <c r="AC20" s="93"/>
      <c r="AD20" s="93"/>
      <c r="AE20" s="93"/>
      <c r="AF20" s="93"/>
    </row>
    <row r="21" spans="1:32" ht="25.5" customHeight="1" thickTop="1" x14ac:dyDescent="0.25">
      <c r="A21" s="436" t="s">
        <v>409</v>
      </c>
      <c r="B21" s="436"/>
      <c r="C21" s="436"/>
      <c r="D21" s="436"/>
      <c r="E21" s="47"/>
      <c r="F21" s="437" t="s">
        <v>326</v>
      </c>
      <c r="G21" s="437"/>
      <c r="H21" s="437"/>
      <c r="I21" s="437"/>
      <c r="J21" s="437"/>
    </row>
    <row r="22" spans="1:32" ht="35.25" customHeight="1" x14ac:dyDescent="0.25">
      <c r="A22" s="450" t="s">
        <v>335</v>
      </c>
      <c r="B22" s="450"/>
      <c r="C22" s="450"/>
      <c r="D22" s="450"/>
      <c r="E22" s="94"/>
      <c r="F22" s="451" t="s">
        <v>309</v>
      </c>
      <c r="G22" s="451"/>
      <c r="H22" s="451"/>
      <c r="I22" s="451"/>
      <c r="J22" s="451"/>
    </row>
    <row r="23" spans="1:32" ht="18" customHeight="1" x14ac:dyDescent="0.25">
      <c r="A23" s="92"/>
      <c r="B23" s="94"/>
      <c r="C23" s="94"/>
      <c r="D23" s="94"/>
      <c r="E23" s="94"/>
      <c r="F23" s="82"/>
      <c r="G23" s="82"/>
      <c r="H23" s="82"/>
      <c r="I23" s="82"/>
      <c r="J23" s="82"/>
    </row>
    <row r="24" spans="1:32" ht="23.25" customHeight="1" x14ac:dyDescent="0.25">
      <c r="D24" s="452"/>
      <c r="E24" s="452"/>
      <c r="F24" s="452"/>
      <c r="G24" s="452"/>
      <c r="H24" s="452"/>
      <c r="I24" s="452"/>
      <c r="J24" s="452"/>
    </row>
    <row r="25" spans="1:32" ht="16.5" customHeight="1" x14ac:dyDescent="0.25">
      <c r="A25" s="94"/>
      <c r="B25" s="94"/>
      <c r="C25" s="94"/>
      <c r="D25" s="94"/>
      <c r="E25" s="94"/>
      <c r="F25" s="94"/>
      <c r="G25" s="94"/>
      <c r="H25" s="94"/>
      <c r="I25" s="94"/>
    </row>
    <row r="26" spans="1:32" ht="19.5" customHeight="1" x14ac:dyDescent="0.25">
      <c r="A26" s="94"/>
      <c r="B26" s="94"/>
      <c r="C26" s="94"/>
      <c r="D26" s="94"/>
      <c r="E26" s="94"/>
      <c r="F26" s="94"/>
      <c r="G26" s="94"/>
      <c r="H26" s="94"/>
      <c r="I26" s="94"/>
    </row>
    <row r="27" spans="1:32" ht="17.25" customHeight="1" x14ac:dyDescent="0.25">
      <c r="A27" s="94"/>
      <c r="B27" s="94"/>
      <c r="C27" s="94"/>
      <c r="D27" s="94"/>
      <c r="E27" s="94"/>
      <c r="F27" s="94"/>
      <c r="G27" s="94"/>
      <c r="H27" s="94"/>
      <c r="I27" s="94"/>
    </row>
    <row r="28" spans="1:32" ht="17.25" customHeight="1" x14ac:dyDescent="0.2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32" ht="17.2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17.2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11.2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32" ht="9.75" customHeight="1" x14ac:dyDescent="0.25">
      <c r="A32" s="228"/>
      <c r="B32" s="228"/>
      <c r="C32" s="228"/>
      <c r="D32" s="228"/>
      <c r="E32" s="228"/>
      <c r="F32" s="228"/>
      <c r="G32" s="228"/>
      <c r="H32" s="228"/>
      <c r="I32" s="228"/>
    </row>
    <row r="33" spans="1:10" ht="5.2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</row>
    <row r="34" spans="1:10" ht="19.5" customHeight="1" x14ac:dyDescent="0.25">
      <c r="A34" s="44"/>
      <c r="B34" s="45"/>
      <c r="C34" s="45"/>
      <c r="D34" s="45"/>
      <c r="E34" s="45"/>
      <c r="F34" s="46"/>
      <c r="G34" s="46"/>
      <c r="H34" s="46"/>
      <c r="I34" s="46"/>
    </row>
    <row r="35" spans="1:10" ht="24" customHeight="1" x14ac:dyDescent="0.25">
      <c r="A35" s="453" t="s">
        <v>162</v>
      </c>
      <c r="B35" s="453"/>
      <c r="C35" s="453"/>
      <c r="D35" s="453"/>
      <c r="E35" s="48"/>
      <c r="F35" s="449" t="s">
        <v>394</v>
      </c>
      <c r="G35" s="449"/>
      <c r="H35" s="449"/>
      <c r="I35" s="449"/>
      <c r="J35" s="449"/>
    </row>
  </sheetData>
  <mergeCells count="15">
    <mergeCell ref="F35:J35"/>
    <mergeCell ref="A22:D22"/>
    <mergeCell ref="F22:J22"/>
    <mergeCell ref="D24:J24"/>
    <mergeCell ref="A35:D35"/>
    <mergeCell ref="A21:D21"/>
    <mergeCell ref="F21:J21"/>
    <mergeCell ref="A1:J1"/>
    <mergeCell ref="A2:J2"/>
    <mergeCell ref="A4:A7"/>
    <mergeCell ref="B4:D4"/>
    <mergeCell ref="F4:I4"/>
    <mergeCell ref="J4:J7"/>
    <mergeCell ref="B5:D5"/>
    <mergeCell ref="F5:I5"/>
  </mergeCells>
  <printOptions horizontalCentered="1"/>
  <pageMargins left="0.45866141700000002" right="0.45866141700000002" top="0.59055118110236204" bottom="0.196850393700787" header="0.31496062992126" footer="0.31496062992126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3"/>
  <sheetViews>
    <sheetView rightToLeft="1" view="pageBreakPreview" zoomScaleSheetLayoutView="100" workbookViewId="0">
      <selection activeCell="N16" sqref="N16"/>
    </sheetView>
  </sheetViews>
  <sheetFormatPr defaultColWidth="9" defaultRowHeight="15.75" x14ac:dyDescent="0.25"/>
  <cols>
    <col min="1" max="1" width="13.625" style="20" customWidth="1"/>
    <col min="2" max="2" width="13.625" style="19" customWidth="1"/>
    <col min="3" max="3" width="0.5" style="19" customWidth="1"/>
    <col min="4" max="4" width="12.625" style="19" customWidth="1"/>
    <col min="5" max="5" width="0.625" style="19" customWidth="1"/>
    <col min="6" max="6" width="13" style="19" customWidth="1"/>
    <col min="7" max="7" width="2.75" style="19" hidden="1" customWidth="1"/>
    <col min="8" max="8" width="0.5" style="19" customWidth="1"/>
    <col min="9" max="9" width="12.5" style="19" customWidth="1"/>
    <col min="10" max="10" width="15.125" style="19" customWidth="1"/>
    <col min="11" max="14" width="9" style="19"/>
    <col min="15" max="15" width="9.375" style="19" bestFit="1" customWidth="1"/>
    <col min="16" max="16384" width="9" style="19"/>
  </cols>
  <sheetData>
    <row r="1" spans="1:29" ht="31.5" customHeight="1" x14ac:dyDescent="0.25">
      <c r="A1" s="438" t="s">
        <v>365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29.25" customHeight="1" x14ac:dyDescent="0.25">
      <c r="A2" s="439" t="s">
        <v>366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29" ht="26.1" customHeight="1" thickBot="1" x14ac:dyDescent="0.3">
      <c r="A3" s="43" t="s">
        <v>279</v>
      </c>
      <c r="B3" s="41"/>
      <c r="C3" s="41"/>
      <c r="D3" s="41"/>
      <c r="E3" s="41"/>
      <c r="F3" s="41"/>
      <c r="G3" s="41"/>
      <c r="H3" s="41"/>
      <c r="I3" s="41"/>
      <c r="J3" s="76" t="s">
        <v>280</v>
      </c>
    </row>
    <row r="4" spans="1:29" ht="40.5" customHeight="1" thickTop="1" x14ac:dyDescent="0.25">
      <c r="A4" s="440" t="s">
        <v>35</v>
      </c>
      <c r="B4" s="443" t="s">
        <v>333</v>
      </c>
      <c r="C4" s="443"/>
      <c r="D4" s="443"/>
      <c r="E4" s="426"/>
      <c r="F4" s="443" t="s">
        <v>337</v>
      </c>
      <c r="G4" s="443"/>
      <c r="H4" s="443"/>
      <c r="I4" s="443"/>
      <c r="J4" s="444" t="s">
        <v>87</v>
      </c>
    </row>
    <row r="5" spans="1:29" ht="35.25" customHeight="1" x14ac:dyDescent="0.25">
      <c r="A5" s="441"/>
      <c r="B5" s="447" t="s">
        <v>336</v>
      </c>
      <c r="C5" s="447"/>
      <c r="D5" s="447"/>
      <c r="E5" s="427"/>
      <c r="F5" s="448" t="s">
        <v>439</v>
      </c>
      <c r="G5" s="448"/>
      <c r="H5" s="448"/>
      <c r="I5" s="448"/>
      <c r="J5" s="445"/>
    </row>
    <row r="6" spans="1:29" ht="27" customHeight="1" x14ac:dyDescent="0.25">
      <c r="A6" s="441"/>
      <c r="B6" s="287" t="s">
        <v>49</v>
      </c>
      <c r="C6" s="425"/>
      <c r="D6" s="287" t="s">
        <v>50</v>
      </c>
      <c r="E6" s="425"/>
      <c r="F6" s="287" t="s">
        <v>334</v>
      </c>
      <c r="G6" s="298"/>
      <c r="H6" s="425"/>
      <c r="I6" s="287" t="s">
        <v>384</v>
      </c>
      <c r="J6" s="445"/>
    </row>
    <row r="7" spans="1:29" ht="30" customHeight="1" x14ac:dyDescent="0.25">
      <c r="A7" s="442"/>
      <c r="B7" s="431" t="s">
        <v>103</v>
      </c>
      <c r="C7" s="392"/>
      <c r="D7" s="431" t="s">
        <v>104</v>
      </c>
      <c r="E7" s="392"/>
      <c r="F7" s="431" t="s">
        <v>88</v>
      </c>
      <c r="G7" s="392"/>
      <c r="H7" s="392"/>
      <c r="I7" s="431" t="s">
        <v>89</v>
      </c>
      <c r="J7" s="446"/>
    </row>
    <row r="8" spans="1:29" ht="35.1" customHeight="1" x14ac:dyDescent="0.25">
      <c r="A8" s="333" t="s">
        <v>36</v>
      </c>
      <c r="B8" s="430">
        <v>20.46</v>
      </c>
      <c r="C8" s="389"/>
      <c r="D8" s="430">
        <v>7.21</v>
      </c>
      <c r="E8" s="389"/>
      <c r="F8" s="430">
        <v>87.64</v>
      </c>
      <c r="G8" s="100"/>
      <c r="H8" s="389"/>
      <c r="I8" s="430">
        <v>42.13</v>
      </c>
      <c r="J8" s="78" t="s">
        <v>90</v>
      </c>
    </row>
    <row r="9" spans="1:29" ht="35.1" customHeight="1" x14ac:dyDescent="0.25">
      <c r="A9" s="63" t="s">
        <v>37</v>
      </c>
      <c r="B9" s="299">
        <v>20.04</v>
      </c>
      <c r="C9" s="226"/>
      <c r="D9" s="299">
        <v>7.84</v>
      </c>
      <c r="E9" s="226"/>
      <c r="F9" s="299">
        <v>89.68</v>
      </c>
      <c r="G9" s="99"/>
      <c r="H9" s="226"/>
      <c r="I9" s="299">
        <v>44.53</v>
      </c>
      <c r="J9" s="79" t="s">
        <v>91</v>
      </c>
    </row>
    <row r="10" spans="1:29" ht="35.1" customHeight="1" x14ac:dyDescent="0.25">
      <c r="A10" s="63" t="s">
        <v>38</v>
      </c>
      <c r="B10" s="299">
        <v>24.84</v>
      </c>
      <c r="C10" s="226"/>
      <c r="D10" s="299">
        <v>10.06</v>
      </c>
      <c r="E10" s="226"/>
      <c r="F10" s="299">
        <v>84.51</v>
      </c>
      <c r="G10" s="99"/>
      <c r="H10" s="226"/>
      <c r="I10" s="299">
        <v>32.909999999999997</v>
      </c>
      <c r="J10" s="79" t="s">
        <v>92</v>
      </c>
    </row>
    <row r="11" spans="1:29" ht="35.1" customHeight="1" x14ac:dyDescent="0.25">
      <c r="A11" s="63" t="s">
        <v>39</v>
      </c>
      <c r="B11" s="299">
        <v>33.29</v>
      </c>
      <c r="C11" s="226"/>
      <c r="D11" s="299">
        <v>16.61</v>
      </c>
      <c r="E11" s="226"/>
      <c r="F11" s="299">
        <v>72.98</v>
      </c>
      <c r="G11" s="99"/>
      <c r="H11" s="226"/>
      <c r="I11" s="299">
        <v>23.54</v>
      </c>
      <c r="J11" s="79" t="s">
        <v>93</v>
      </c>
    </row>
    <row r="12" spans="1:29" ht="35.1" customHeight="1" thickBot="1" x14ac:dyDescent="0.3">
      <c r="A12" s="63" t="s">
        <v>40</v>
      </c>
      <c r="B12" s="299">
        <v>36.92</v>
      </c>
      <c r="C12" s="226"/>
      <c r="D12" s="299">
        <v>19.2</v>
      </c>
      <c r="E12" s="226"/>
      <c r="F12" s="299">
        <v>72.38</v>
      </c>
      <c r="G12" s="99"/>
      <c r="H12" s="226"/>
      <c r="I12" s="299">
        <v>21.77</v>
      </c>
      <c r="J12" s="79" t="s">
        <v>94</v>
      </c>
    </row>
    <row r="13" spans="1:29" ht="35.1" customHeight="1" x14ac:dyDescent="0.25">
      <c r="A13" s="63" t="s">
        <v>41</v>
      </c>
      <c r="B13" s="299">
        <v>44.59</v>
      </c>
      <c r="C13" s="226"/>
      <c r="D13" s="299">
        <v>25.62</v>
      </c>
      <c r="E13" s="226"/>
      <c r="F13" s="299">
        <v>53.94</v>
      </c>
      <c r="G13" s="99"/>
      <c r="H13" s="226"/>
      <c r="I13" s="299">
        <v>14.7</v>
      </c>
      <c r="J13" s="79" t="s">
        <v>95</v>
      </c>
      <c r="AA13" s="95"/>
      <c r="AB13" s="95"/>
      <c r="AC13" s="95"/>
    </row>
    <row r="14" spans="1:29" ht="35.1" customHeight="1" x14ac:dyDescent="0.25">
      <c r="A14" s="63" t="s">
        <v>42</v>
      </c>
      <c r="B14" s="299">
        <v>44.02</v>
      </c>
      <c r="C14" s="226"/>
      <c r="D14" s="299">
        <v>27.44</v>
      </c>
      <c r="E14" s="226"/>
      <c r="F14" s="299">
        <v>61.96</v>
      </c>
      <c r="G14" s="99"/>
      <c r="H14" s="226"/>
      <c r="I14" s="299">
        <v>17.97</v>
      </c>
      <c r="J14" s="79" t="s">
        <v>96</v>
      </c>
    </row>
    <row r="15" spans="1:29" ht="35.1" customHeight="1" x14ac:dyDescent="0.25">
      <c r="A15" s="63" t="s">
        <v>43</v>
      </c>
      <c r="B15" s="299">
        <v>43.96</v>
      </c>
      <c r="C15" s="226"/>
      <c r="D15" s="299">
        <v>26.69</v>
      </c>
      <c r="E15" s="226"/>
      <c r="F15" s="299">
        <v>68.75</v>
      </c>
      <c r="G15" s="99"/>
      <c r="H15" s="226"/>
      <c r="I15" s="299">
        <v>18.27</v>
      </c>
      <c r="J15" s="79" t="s">
        <v>97</v>
      </c>
    </row>
    <row r="16" spans="1:29" ht="35.1" customHeight="1" x14ac:dyDescent="0.25">
      <c r="A16" s="63" t="s">
        <v>44</v>
      </c>
      <c r="B16" s="299">
        <v>39.090000000000003</v>
      </c>
      <c r="C16" s="226"/>
      <c r="D16" s="299">
        <v>23.17</v>
      </c>
      <c r="E16" s="226"/>
      <c r="F16" s="299">
        <v>70.430000000000007</v>
      </c>
      <c r="G16" s="99"/>
      <c r="H16" s="226"/>
      <c r="I16" s="299">
        <v>23.67</v>
      </c>
      <c r="J16" s="79" t="s">
        <v>98</v>
      </c>
    </row>
    <row r="17" spans="1:32" ht="35.1" customHeight="1" x14ac:dyDescent="0.25">
      <c r="A17" s="64" t="s">
        <v>64</v>
      </c>
      <c r="B17" s="299">
        <v>32.4</v>
      </c>
      <c r="C17" s="226"/>
      <c r="D17" s="299">
        <v>15.58</v>
      </c>
      <c r="E17" s="226"/>
      <c r="F17" s="299">
        <v>75.19</v>
      </c>
      <c r="G17" s="99"/>
      <c r="H17" s="226"/>
      <c r="I17" s="299">
        <v>16.100000000000001</v>
      </c>
      <c r="J17" s="80" t="s">
        <v>101</v>
      </c>
      <c r="R17" s="93"/>
      <c r="S17" s="93"/>
      <c r="T17" s="93"/>
      <c r="U17" s="93"/>
      <c r="V17" s="93"/>
      <c r="W17" s="93"/>
      <c r="X17" s="93"/>
      <c r="Y17" s="93"/>
      <c r="Z17" s="93"/>
    </row>
    <row r="18" spans="1:32" ht="35.1" customHeight="1" x14ac:dyDescent="0.25">
      <c r="A18" s="64" t="s">
        <v>45</v>
      </c>
      <c r="B18" s="299">
        <v>24.98</v>
      </c>
      <c r="C18" s="226"/>
      <c r="D18" s="299">
        <v>12.49</v>
      </c>
      <c r="E18" s="226"/>
      <c r="F18" s="299">
        <v>84.66</v>
      </c>
      <c r="G18" s="99"/>
      <c r="H18" s="226"/>
      <c r="I18" s="299">
        <v>33.22</v>
      </c>
      <c r="J18" s="80" t="s">
        <v>99</v>
      </c>
      <c r="Q18" s="97"/>
    </row>
    <row r="19" spans="1:32" ht="35.1" customHeight="1" thickBot="1" x14ac:dyDescent="0.3">
      <c r="A19" s="236" t="s">
        <v>65</v>
      </c>
      <c r="B19" s="352">
        <v>18.91</v>
      </c>
      <c r="C19" s="227"/>
      <c r="D19" s="352">
        <v>4.71</v>
      </c>
      <c r="E19" s="227"/>
      <c r="F19" s="352">
        <v>82.02</v>
      </c>
      <c r="G19" s="230"/>
      <c r="H19" s="227"/>
      <c r="I19" s="352">
        <v>29.8</v>
      </c>
      <c r="J19" s="98" t="s">
        <v>100</v>
      </c>
      <c r="O19" s="97"/>
      <c r="P19" s="97"/>
      <c r="Q19" s="93"/>
      <c r="AA19" s="97"/>
      <c r="AB19" s="97"/>
      <c r="AC19" s="97"/>
      <c r="AD19" s="97"/>
      <c r="AE19" s="97"/>
      <c r="AF19" s="97"/>
    </row>
    <row r="20" spans="1:32" ht="34.5" customHeight="1" thickTop="1" thickBot="1" x14ac:dyDescent="0.3">
      <c r="A20" s="268" t="s">
        <v>83</v>
      </c>
      <c r="B20" s="269">
        <f>SUM(B8:B19)/12</f>
        <v>31.958333333333339</v>
      </c>
      <c r="C20" s="270"/>
      <c r="D20" s="269">
        <f>SUM(D8:D19)/12</f>
        <v>16.385000000000005</v>
      </c>
      <c r="E20" s="270"/>
      <c r="F20" s="269">
        <f>SUM(F8:F19)/12</f>
        <v>75.344999999999999</v>
      </c>
      <c r="G20" s="270"/>
      <c r="H20" s="270"/>
      <c r="I20" s="269">
        <f>SUM(I8:I19)/12</f>
        <v>26.550833333333333</v>
      </c>
      <c r="J20" s="275" t="s">
        <v>102</v>
      </c>
      <c r="O20" s="93"/>
      <c r="P20" s="93"/>
      <c r="AA20" s="93"/>
      <c r="AB20" s="93"/>
      <c r="AC20" s="93"/>
      <c r="AD20" s="93"/>
      <c r="AE20" s="93"/>
      <c r="AF20" s="93"/>
    </row>
    <row r="21" spans="1:32" ht="21.75" customHeight="1" thickTop="1" x14ac:dyDescent="0.25">
      <c r="A21" s="436" t="s">
        <v>409</v>
      </c>
      <c r="B21" s="436"/>
      <c r="C21" s="436"/>
      <c r="D21" s="436"/>
      <c r="E21" s="47"/>
      <c r="F21" s="437" t="s">
        <v>326</v>
      </c>
      <c r="G21" s="437"/>
      <c r="H21" s="437"/>
      <c r="I21" s="437"/>
      <c r="J21" s="437"/>
    </row>
    <row r="22" spans="1:32" ht="35.25" customHeight="1" x14ac:dyDescent="0.25">
      <c r="A22" s="450" t="s">
        <v>335</v>
      </c>
      <c r="B22" s="450"/>
      <c r="C22" s="450"/>
      <c r="D22" s="450"/>
      <c r="E22" s="116"/>
      <c r="F22" s="451" t="s">
        <v>309</v>
      </c>
      <c r="G22" s="451"/>
      <c r="H22" s="451"/>
      <c r="I22" s="451"/>
      <c r="J22" s="451"/>
    </row>
    <row r="23" spans="1:32" ht="18" customHeight="1" x14ac:dyDescent="0.25">
      <c r="A23" s="115"/>
      <c r="B23" s="116"/>
      <c r="C23" s="116"/>
      <c r="D23" s="116"/>
      <c r="E23" s="116"/>
      <c r="F23" s="82"/>
      <c r="G23" s="82"/>
      <c r="H23" s="82"/>
      <c r="I23" s="82"/>
      <c r="J23" s="82"/>
    </row>
    <row r="24" spans="1:32" ht="22.5" customHeight="1" x14ac:dyDescent="0.25">
      <c r="D24" s="452"/>
      <c r="E24" s="452"/>
      <c r="F24" s="452"/>
      <c r="G24" s="452"/>
      <c r="H24" s="452"/>
      <c r="I24" s="452"/>
      <c r="J24" s="452"/>
    </row>
    <row r="25" spans="1:32" ht="18.75" customHeight="1" x14ac:dyDescent="0.25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32" ht="18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32" ht="15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32" ht="15" customHeight="1" x14ac:dyDescent="0.2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32" ht="1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1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14.25" customHeight="1" x14ac:dyDescent="0.2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32" ht="15.75" customHeight="1" x14ac:dyDescent="0.25">
      <c r="A32" s="44"/>
      <c r="B32" s="45"/>
      <c r="C32" s="45"/>
      <c r="D32" s="45"/>
      <c r="E32" s="45"/>
      <c r="F32" s="46"/>
      <c r="G32" s="46"/>
      <c r="H32" s="46"/>
      <c r="I32" s="46"/>
    </row>
    <row r="33" spans="1:10" ht="27" customHeight="1" x14ac:dyDescent="0.25">
      <c r="A33" s="453" t="s">
        <v>162</v>
      </c>
      <c r="B33" s="453"/>
      <c r="C33" s="453"/>
      <c r="D33" s="453"/>
      <c r="E33" s="48"/>
      <c r="F33" s="449" t="s">
        <v>401</v>
      </c>
      <c r="G33" s="449"/>
      <c r="H33" s="449"/>
      <c r="I33" s="449"/>
      <c r="J33" s="449"/>
    </row>
  </sheetData>
  <mergeCells count="15">
    <mergeCell ref="A21:D21"/>
    <mergeCell ref="F21:J21"/>
    <mergeCell ref="D24:J24"/>
    <mergeCell ref="F33:J33"/>
    <mergeCell ref="A22:D22"/>
    <mergeCell ref="F22:J22"/>
    <mergeCell ref="A33:D33"/>
    <mergeCell ref="A1:J1"/>
    <mergeCell ref="A2:J2"/>
    <mergeCell ref="A4:A7"/>
    <mergeCell ref="B4:D4"/>
    <mergeCell ref="F4:I4"/>
    <mergeCell ref="J4:J7"/>
    <mergeCell ref="B5:D5"/>
    <mergeCell ref="F5:I5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SheetLayoutView="100" workbookViewId="0">
      <selection activeCell="F14" sqref="F14"/>
    </sheetView>
  </sheetViews>
  <sheetFormatPr defaultColWidth="9" defaultRowHeight="15.75" x14ac:dyDescent="0.25"/>
  <cols>
    <col min="1" max="1" width="14.75" style="20" customWidth="1"/>
    <col min="2" max="2" width="13.25" style="19" customWidth="1"/>
    <col min="3" max="3" width="0.625" style="19" customWidth="1"/>
    <col min="4" max="4" width="12.125" style="19" customWidth="1"/>
    <col min="5" max="5" width="0.625" style="19" customWidth="1"/>
    <col min="6" max="6" width="13" style="19" customWidth="1"/>
    <col min="7" max="7" width="2.75" style="19" hidden="1" customWidth="1"/>
    <col min="8" max="8" width="0.5" style="19" customWidth="1"/>
    <col min="9" max="9" width="13" style="19" customWidth="1"/>
    <col min="10" max="10" width="11.875" style="19" customWidth="1"/>
    <col min="11" max="14" width="9" style="19"/>
    <col min="15" max="15" width="9.375" style="19" bestFit="1" customWidth="1"/>
    <col min="16" max="16384" width="9" style="19"/>
  </cols>
  <sheetData>
    <row r="1" spans="1:29" ht="31.5" customHeight="1" x14ac:dyDescent="0.25">
      <c r="A1" s="438" t="s">
        <v>367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3" customHeight="1" x14ac:dyDescent="0.25">
      <c r="A2" s="439" t="s">
        <v>368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29" ht="26.1" customHeight="1" thickBot="1" x14ac:dyDescent="0.3">
      <c r="A3" s="43" t="s">
        <v>281</v>
      </c>
      <c r="B3" s="41"/>
      <c r="C3" s="41"/>
      <c r="D3" s="41"/>
      <c r="E3" s="41"/>
      <c r="F3" s="41"/>
      <c r="G3" s="41"/>
      <c r="H3" s="41"/>
      <c r="I3" s="41"/>
      <c r="J3" s="76" t="s">
        <v>282</v>
      </c>
    </row>
    <row r="4" spans="1:29" ht="39.75" customHeight="1" thickTop="1" x14ac:dyDescent="0.25">
      <c r="A4" s="440" t="s">
        <v>35</v>
      </c>
      <c r="B4" s="443" t="s">
        <v>333</v>
      </c>
      <c r="C4" s="443"/>
      <c r="D4" s="443"/>
      <c r="E4" s="406"/>
      <c r="F4" s="443" t="s">
        <v>337</v>
      </c>
      <c r="G4" s="443"/>
      <c r="H4" s="443"/>
      <c r="I4" s="443"/>
      <c r="J4" s="444" t="s">
        <v>87</v>
      </c>
    </row>
    <row r="5" spans="1:29" ht="33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8.5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334</v>
      </c>
      <c r="G6" s="298"/>
      <c r="H6" s="329"/>
      <c r="I6" s="287" t="s">
        <v>384</v>
      </c>
      <c r="J6" s="445"/>
    </row>
    <row r="7" spans="1:29" ht="21.75" customHeight="1" x14ac:dyDescent="0.25">
      <c r="A7" s="441"/>
      <c r="B7" s="456" t="s">
        <v>103</v>
      </c>
      <c r="C7" s="330"/>
      <c r="D7" s="456" t="s">
        <v>104</v>
      </c>
      <c r="E7" s="330"/>
      <c r="F7" s="456" t="s">
        <v>88</v>
      </c>
      <c r="G7" s="330"/>
      <c r="H7" s="330"/>
      <c r="I7" s="456" t="s">
        <v>89</v>
      </c>
      <c r="J7" s="445"/>
    </row>
    <row r="8" spans="1:29" ht="9.75" customHeight="1" x14ac:dyDescent="0.25">
      <c r="A8" s="442"/>
      <c r="B8" s="456"/>
      <c r="C8" s="340"/>
      <c r="D8" s="456"/>
      <c r="E8" s="340"/>
      <c r="F8" s="456"/>
      <c r="G8" s="340"/>
      <c r="H8" s="340"/>
      <c r="I8" s="456"/>
      <c r="J8" s="446"/>
    </row>
    <row r="9" spans="1:29" ht="35.1" customHeight="1" x14ac:dyDescent="0.25">
      <c r="A9" s="333" t="s">
        <v>36</v>
      </c>
      <c r="B9" s="351">
        <v>21.28</v>
      </c>
      <c r="C9" s="343"/>
      <c r="D9" s="351">
        <v>7.61</v>
      </c>
      <c r="E9" s="343"/>
      <c r="F9" s="351">
        <v>78.3</v>
      </c>
      <c r="G9" s="350"/>
      <c r="H9" s="343"/>
      <c r="I9" s="351">
        <v>27.2</v>
      </c>
      <c r="J9" s="78" t="s">
        <v>90</v>
      </c>
    </row>
    <row r="10" spans="1:29" ht="35.1" customHeight="1" x14ac:dyDescent="0.25">
      <c r="A10" s="63" t="s">
        <v>37</v>
      </c>
      <c r="B10" s="299">
        <v>21.19</v>
      </c>
      <c r="C10" s="226"/>
      <c r="D10" s="299">
        <v>7.63</v>
      </c>
      <c r="E10" s="226"/>
      <c r="F10" s="299">
        <v>84.33</v>
      </c>
      <c r="G10" s="99"/>
      <c r="H10" s="226"/>
      <c r="I10" s="299">
        <v>27.51</v>
      </c>
      <c r="J10" s="79" t="s">
        <v>91</v>
      </c>
    </row>
    <row r="11" spans="1:29" ht="35.1" customHeight="1" x14ac:dyDescent="0.25">
      <c r="A11" s="63" t="s">
        <v>38</v>
      </c>
      <c r="B11" s="299">
        <v>25.72</v>
      </c>
      <c r="C11" s="226"/>
      <c r="D11" s="299">
        <v>10.67</v>
      </c>
      <c r="E11" s="226"/>
      <c r="F11" s="299">
        <v>81.62</v>
      </c>
      <c r="G11" s="99"/>
      <c r="H11" s="226"/>
      <c r="I11" s="299">
        <v>22.67</v>
      </c>
      <c r="J11" s="79" t="s">
        <v>92</v>
      </c>
    </row>
    <row r="12" spans="1:29" ht="35.1" customHeight="1" x14ac:dyDescent="0.25">
      <c r="A12" s="63" t="s">
        <v>39</v>
      </c>
      <c r="B12" s="299">
        <v>34.590000000000003</v>
      </c>
      <c r="C12" s="226"/>
      <c r="D12" s="299">
        <v>18.45</v>
      </c>
      <c r="E12" s="226"/>
      <c r="F12" s="299">
        <v>52.21</v>
      </c>
      <c r="G12" s="99"/>
      <c r="H12" s="226"/>
      <c r="I12" s="299">
        <v>12.37</v>
      </c>
      <c r="J12" s="79" t="s">
        <v>93</v>
      </c>
    </row>
    <row r="13" spans="1:29" ht="35.1" customHeight="1" thickBot="1" x14ac:dyDescent="0.3">
      <c r="A13" s="63" t="s">
        <v>40</v>
      </c>
      <c r="B13" s="299">
        <v>37.71</v>
      </c>
      <c r="C13" s="226"/>
      <c r="D13" s="299">
        <v>21.66</v>
      </c>
      <c r="E13" s="226"/>
      <c r="F13" s="299">
        <v>49.02</v>
      </c>
      <c r="G13" s="99"/>
      <c r="H13" s="226"/>
      <c r="I13" s="299">
        <v>11.56</v>
      </c>
      <c r="J13" s="79" t="s">
        <v>94</v>
      </c>
    </row>
    <row r="14" spans="1:29" ht="35.1" customHeight="1" x14ac:dyDescent="0.25">
      <c r="A14" s="63" t="s">
        <v>41</v>
      </c>
      <c r="B14" s="299">
        <v>45.57</v>
      </c>
      <c r="C14" s="226"/>
      <c r="D14" s="299">
        <v>26.88</v>
      </c>
      <c r="E14" s="226"/>
      <c r="F14" s="299">
        <v>22.3</v>
      </c>
      <c r="G14" s="99"/>
      <c r="H14" s="226"/>
      <c r="I14" s="299">
        <v>6.28</v>
      </c>
      <c r="J14" s="79" t="s">
        <v>95</v>
      </c>
      <c r="AA14" s="95"/>
      <c r="AB14" s="95"/>
      <c r="AC14" s="95"/>
    </row>
    <row r="15" spans="1:29" ht="35.1" customHeight="1" x14ac:dyDescent="0.25">
      <c r="A15" s="63" t="s">
        <v>42</v>
      </c>
      <c r="B15" s="299">
        <v>46.06</v>
      </c>
      <c r="C15" s="226"/>
      <c r="D15" s="299">
        <v>26.95</v>
      </c>
      <c r="E15" s="226"/>
      <c r="F15" s="299">
        <v>25.18</v>
      </c>
      <c r="G15" s="99"/>
      <c r="H15" s="226"/>
      <c r="I15" s="299">
        <v>7.25</v>
      </c>
      <c r="J15" s="79" t="s">
        <v>96</v>
      </c>
    </row>
    <row r="16" spans="1:29" ht="35.1" customHeight="1" x14ac:dyDescent="0.25">
      <c r="A16" s="63" t="s">
        <v>43</v>
      </c>
      <c r="B16" s="299">
        <v>46.6</v>
      </c>
      <c r="C16" s="226"/>
      <c r="D16" s="299">
        <v>26.71</v>
      </c>
      <c r="E16" s="226"/>
      <c r="F16" s="299">
        <v>23.95</v>
      </c>
      <c r="G16" s="99"/>
      <c r="H16" s="226"/>
      <c r="I16" s="299">
        <v>6.98</v>
      </c>
      <c r="J16" s="79" t="s">
        <v>97</v>
      </c>
    </row>
    <row r="17" spans="1:32" ht="35.1" customHeight="1" x14ac:dyDescent="0.25">
      <c r="A17" s="63" t="s">
        <v>44</v>
      </c>
      <c r="B17" s="299">
        <v>42.46</v>
      </c>
      <c r="C17" s="226"/>
      <c r="D17" s="299">
        <v>23.08</v>
      </c>
      <c r="E17" s="226"/>
      <c r="F17" s="299">
        <v>31.36</v>
      </c>
      <c r="G17" s="99"/>
      <c r="H17" s="226"/>
      <c r="I17" s="299">
        <v>9.7799999999999994</v>
      </c>
      <c r="J17" s="79" t="s">
        <v>98</v>
      </c>
    </row>
    <row r="18" spans="1:32" ht="35.1" customHeight="1" x14ac:dyDescent="0.25">
      <c r="A18" s="64" t="s">
        <v>64</v>
      </c>
      <c r="B18" s="299">
        <v>34.630000000000003</v>
      </c>
      <c r="C18" s="226"/>
      <c r="D18" s="299">
        <v>15.13</v>
      </c>
      <c r="E18" s="226"/>
      <c r="F18" s="299">
        <v>37.71</v>
      </c>
      <c r="G18" s="99"/>
      <c r="H18" s="226"/>
      <c r="I18" s="299">
        <v>10.47</v>
      </c>
      <c r="J18" s="80" t="s">
        <v>101</v>
      </c>
      <c r="R18" s="93"/>
      <c r="S18" s="93"/>
      <c r="T18" s="93"/>
      <c r="U18" s="93"/>
      <c r="V18" s="93"/>
      <c r="W18" s="93"/>
      <c r="X18" s="93"/>
      <c r="Y18" s="93"/>
      <c r="Z18" s="93"/>
    </row>
    <row r="19" spans="1:32" ht="35.1" customHeight="1" x14ac:dyDescent="0.25">
      <c r="A19" s="64" t="s">
        <v>45</v>
      </c>
      <c r="B19" s="299">
        <v>26.32</v>
      </c>
      <c r="C19" s="226"/>
      <c r="D19" s="299">
        <v>12.88</v>
      </c>
      <c r="E19" s="226"/>
      <c r="F19" s="299">
        <v>70.84</v>
      </c>
      <c r="G19" s="99"/>
      <c r="H19" s="226"/>
      <c r="I19" s="299">
        <v>26.96</v>
      </c>
      <c r="J19" s="80" t="s">
        <v>99</v>
      </c>
      <c r="Q19" s="97"/>
    </row>
    <row r="20" spans="1:32" ht="35.1" customHeight="1" thickBot="1" x14ac:dyDescent="0.3">
      <c r="A20" s="236" t="s">
        <v>65</v>
      </c>
      <c r="B20" s="352">
        <v>19.579999999999998</v>
      </c>
      <c r="C20" s="227"/>
      <c r="D20" s="352">
        <v>3.25</v>
      </c>
      <c r="E20" s="227"/>
      <c r="F20" s="352">
        <v>71.27</v>
      </c>
      <c r="G20" s="230"/>
      <c r="H20" s="227"/>
      <c r="I20" s="352">
        <v>26.34</v>
      </c>
      <c r="J20" s="98" t="s">
        <v>100</v>
      </c>
      <c r="O20" s="97"/>
      <c r="P20" s="97"/>
      <c r="Q20" s="93"/>
      <c r="AA20" s="97"/>
      <c r="AB20" s="97"/>
      <c r="AC20" s="97"/>
      <c r="AD20" s="97"/>
      <c r="AE20" s="97"/>
      <c r="AF20" s="97"/>
    </row>
    <row r="21" spans="1:32" ht="34.5" customHeight="1" thickTop="1" thickBot="1" x14ac:dyDescent="0.3">
      <c r="A21" s="268" t="s">
        <v>83</v>
      </c>
      <c r="B21" s="269">
        <f>SUM(B9:B20)/12</f>
        <v>33.475833333333334</v>
      </c>
      <c r="C21" s="270"/>
      <c r="D21" s="269">
        <f>SUM(D9:D20)/12</f>
        <v>16.741666666666664</v>
      </c>
      <c r="E21" s="270"/>
      <c r="F21" s="269">
        <f>SUM(F9:F20)/12</f>
        <v>52.340833333333329</v>
      </c>
      <c r="G21" s="270"/>
      <c r="H21" s="270"/>
      <c r="I21" s="269">
        <f>SUM(I9:I20)/12</f>
        <v>16.280833333333334</v>
      </c>
      <c r="J21" s="275" t="s">
        <v>102</v>
      </c>
      <c r="O21" s="93"/>
      <c r="P21" s="93"/>
      <c r="AA21" s="93"/>
      <c r="AB21" s="93"/>
      <c r="AC21" s="93"/>
      <c r="AD21" s="93"/>
      <c r="AE21" s="93"/>
      <c r="AF21" s="93"/>
    </row>
    <row r="22" spans="1:32" ht="20.25" customHeight="1" thickTop="1" x14ac:dyDescent="0.25">
      <c r="A22" s="436" t="s">
        <v>409</v>
      </c>
      <c r="B22" s="436"/>
      <c r="C22" s="436"/>
      <c r="D22" s="436"/>
      <c r="E22" s="47"/>
      <c r="F22" s="437" t="s">
        <v>326</v>
      </c>
      <c r="G22" s="437"/>
      <c r="H22" s="437"/>
      <c r="I22" s="437"/>
      <c r="J22" s="437"/>
    </row>
    <row r="23" spans="1:32" ht="35.25" customHeight="1" x14ac:dyDescent="0.25">
      <c r="A23" s="450" t="s">
        <v>335</v>
      </c>
      <c r="B23" s="450"/>
      <c r="C23" s="450"/>
      <c r="D23" s="450"/>
      <c r="E23" s="116"/>
      <c r="F23" s="451" t="s">
        <v>309</v>
      </c>
      <c r="G23" s="451"/>
      <c r="H23" s="451"/>
      <c r="I23" s="451"/>
      <c r="J23" s="451"/>
    </row>
    <row r="24" spans="1:32" ht="18" customHeight="1" x14ac:dyDescent="0.25">
      <c r="A24" s="115"/>
      <c r="B24" s="116"/>
      <c r="C24" s="116"/>
      <c r="D24" s="116"/>
      <c r="E24" s="116"/>
      <c r="F24" s="82"/>
      <c r="G24" s="82"/>
      <c r="H24" s="82"/>
      <c r="I24" s="82"/>
      <c r="J24" s="82"/>
    </row>
    <row r="25" spans="1:32" ht="23.25" customHeight="1" x14ac:dyDescent="0.25">
      <c r="D25" s="452"/>
      <c r="E25" s="452"/>
      <c r="F25" s="452"/>
      <c r="G25" s="452"/>
      <c r="H25" s="452"/>
      <c r="I25" s="452"/>
      <c r="J25" s="452"/>
    </row>
    <row r="26" spans="1:32" ht="20.25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32" ht="15.75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32" ht="15.75" customHeight="1" x14ac:dyDescent="0.2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32" ht="15.7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15.7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13.5" customHeight="1" x14ac:dyDescent="0.2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32" ht="12.75" customHeight="1" x14ac:dyDescent="0.25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10" ht="15.75" customHeight="1" x14ac:dyDescent="0.25">
      <c r="A33" s="44"/>
      <c r="B33" s="45"/>
      <c r="C33" s="45"/>
      <c r="D33" s="45"/>
      <c r="E33" s="45"/>
      <c r="F33" s="46"/>
      <c r="G33" s="46"/>
      <c r="H33" s="46"/>
      <c r="I33" s="46"/>
    </row>
    <row r="34" spans="1:10" ht="24.75" customHeight="1" x14ac:dyDescent="0.25">
      <c r="A34" s="453" t="s">
        <v>162</v>
      </c>
      <c r="B34" s="453"/>
      <c r="C34" s="453"/>
      <c r="D34" s="453"/>
      <c r="E34" s="48"/>
      <c r="F34" s="449" t="s">
        <v>412</v>
      </c>
      <c r="G34" s="449"/>
      <c r="H34" s="449"/>
      <c r="I34" s="449"/>
      <c r="J34" s="449"/>
    </row>
  </sheetData>
  <mergeCells count="19">
    <mergeCell ref="D25:J25"/>
    <mergeCell ref="F34:J34"/>
    <mergeCell ref="F7:F8"/>
    <mergeCell ref="I7:I8"/>
    <mergeCell ref="A23:D23"/>
    <mergeCell ref="F23:J23"/>
    <mergeCell ref="A34:D34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SheetLayoutView="100" workbookViewId="0">
      <selection activeCell="F5" sqref="F5:I5"/>
    </sheetView>
  </sheetViews>
  <sheetFormatPr defaultColWidth="9" defaultRowHeight="15.75" x14ac:dyDescent="0.25"/>
  <cols>
    <col min="1" max="1" width="14" style="20" customWidth="1"/>
    <col min="2" max="2" width="13.375" style="19" customWidth="1"/>
    <col min="3" max="3" width="0.5" style="19" customWidth="1"/>
    <col min="4" max="4" width="12.75" style="19" customWidth="1"/>
    <col min="5" max="5" width="0.625" style="19" customWidth="1"/>
    <col min="6" max="6" width="13" style="19" customWidth="1"/>
    <col min="7" max="7" width="2.75" style="19" hidden="1" customWidth="1"/>
    <col min="8" max="8" width="0.5" style="19" customWidth="1"/>
    <col min="9" max="9" width="12.625" style="19" customWidth="1"/>
    <col min="10" max="10" width="13.25" style="19" customWidth="1"/>
    <col min="11" max="14" width="9" style="19"/>
    <col min="15" max="15" width="9.375" style="19" bestFit="1" customWidth="1"/>
    <col min="16" max="16384" width="9" style="19"/>
  </cols>
  <sheetData>
    <row r="1" spans="1:29" ht="33" customHeight="1" x14ac:dyDescent="0.25">
      <c r="A1" s="438" t="s">
        <v>421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4.5" customHeight="1" x14ac:dyDescent="0.25">
      <c r="A2" s="439" t="s">
        <v>441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29" ht="26.1" customHeight="1" thickBot="1" x14ac:dyDescent="0.3">
      <c r="A3" s="43" t="s">
        <v>283</v>
      </c>
      <c r="B3" s="41"/>
      <c r="C3" s="41"/>
      <c r="D3" s="41"/>
      <c r="E3" s="41"/>
      <c r="F3" s="41"/>
      <c r="G3" s="41"/>
      <c r="H3" s="41"/>
      <c r="I3" s="41"/>
      <c r="J3" s="76" t="s">
        <v>284</v>
      </c>
    </row>
    <row r="4" spans="1:29" ht="39" customHeight="1" thickTop="1" x14ac:dyDescent="0.25">
      <c r="A4" s="440" t="s">
        <v>35</v>
      </c>
      <c r="B4" s="443" t="s">
        <v>332</v>
      </c>
      <c r="C4" s="443"/>
      <c r="D4" s="443"/>
      <c r="E4" s="406"/>
      <c r="F4" s="443" t="s">
        <v>337</v>
      </c>
      <c r="G4" s="443"/>
      <c r="H4" s="443"/>
      <c r="I4" s="443"/>
      <c r="J4" s="444" t="s">
        <v>87</v>
      </c>
    </row>
    <row r="5" spans="1:29" ht="37.5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7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334</v>
      </c>
      <c r="G6" s="298"/>
      <c r="H6" s="329"/>
      <c r="I6" s="287" t="s">
        <v>384</v>
      </c>
      <c r="J6" s="445"/>
    </row>
    <row r="7" spans="1:29" ht="26.1" customHeight="1" x14ac:dyDescent="0.25">
      <c r="A7" s="441"/>
      <c r="B7" s="456" t="s">
        <v>103</v>
      </c>
      <c r="C7" s="330"/>
      <c r="D7" s="456" t="s">
        <v>104</v>
      </c>
      <c r="E7" s="330"/>
      <c r="F7" s="456" t="s">
        <v>88</v>
      </c>
      <c r="G7" s="330"/>
      <c r="H7" s="330"/>
      <c r="I7" s="456" t="s">
        <v>89</v>
      </c>
      <c r="J7" s="445"/>
    </row>
    <row r="8" spans="1:29" ht="14.25" customHeight="1" x14ac:dyDescent="0.25">
      <c r="A8" s="442"/>
      <c r="B8" s="456"/>
      <c r="C8" s="340"/>
      <c r="D8" s="456"/>
      <c r="E8" s="340"/>
      <c r="F8" s="456"/>
      <c r="G8" s="340"/>
      <c r="H8" s="340"/>
      <c r="I8" s="456"/>
      <c r="J8" s="446"/>
    </row>
    <row r="9" spans="1:29" ht="35.1" customHeight="1" x14ac:dyDescent="0.25">
      <c r="A9" s="333" t="s">
        <v>36</v>
      </c>
      <c r="B9" s="351">
        <v>21.74</v>
      </c>
      <c r="C9" s="343"/>
      <c r="D9" s="351">
        <v>7.12</v>
      </c>
      <c r="E9" s="343"/>
      <c r="F9" s="351">
        <v>80.66</v>
      </c>
      <c r="G9" s="350"/>
      <c r="H9" s="343"/>
      <c r="I9" s="351">
        <v>27.45</v>
      </c>
      <c r="J9" s="78" t="s">
        <v>90</v>
      </c>
    </row>
    <row r="10" spans="1:29" ht="35.1" customHeight="1" x14ac:dyDescent="0.25">
      <c r="A10" s="63" t="s">
        <v>37</v>
      </c>
      <c r="B10" s="299">
        <v>21.3</v>
      </c>
      <c r="C10" s="226"/>
      <c r="D10" s="299">
        <v>7.75</v>
      </c>
      <c r="E10" s="226"/>
      <c r="F10" s="299">
        <v>85.3</v>
      </c>
      <c r="G10" s="99"/>
      <c r="H10" s="226"/>
      <c r="I10" s="299">
        <v>29.99</v>
      </c>
      <c r="J10" s="79" t="s">
        <v>91</v>
      </c>
    </row>
    <row r="11" spans="1:29" ht="35.1" customHeight="1" x14ac:dyDescent="0.25">
      <c r="A11" s="63" t="s">
        <v>38</v>
      </c>
      <c r="B11" s="299">
        <v>25.77</v>
      </c>
      <c r="C11" s="226"/>
      <c r="D11" s="299">
        <v>9.91</v>
      </c>
      <c r="E11" s="226"/>
      <c r="F11" s="299">
        <v>81.88</v>
      </c>
      <c r="G11" s="99"/>
      <c r="H11" s="226"/>
      <c r="I11" s="299">
        <v>20.61</v>
      </c>
      <c r="J11" s="79" t="s">
        <v>92</v>
      </c>
    </row>
    <row r="12" spans="1:29" ht="35.1" customHeight="1" x14ac:dyDescent="0.25">
      <c r="A12" s="63" t="s">
        <v>39</v>
      </c>
      <c r="B12" s="299">
        <v>35</v>
      </c>
      <c r="C12" s="226"/>
      <c r="D12" s="299">
        <v>17.41</v>
      </c>
      <c r="E12" s="226"/>
      <c r="F12" s="299">
        <v>63.7</v>
      </c>
      <c r="G12" s="99"/>
      <c r="H12" s="226"/>
      <c r="I12" s="299">
        <v>12.23</v>
      </c>
      <c r="J12" s="79" t="s">
        <v>93</v>
      </c>
    </row>
    <row r="13" spans="1:29" ht="35.1" customHeight="1" thickBot="1" x14ac:dyDescent="0.3">
      <c r="A13" s="63" t="s">
        <v>40</v>
      </c>
      <c r="B13" s="299">
        <v>38.840000000000003</v>
      </c>
      <c r="C13" s="226"/>
      <c r="D13" s="299">
        <v>22.13</v>
      </c>
      <c r="E13" s="226"/>
      <c r="F13" s="299">
        <v>57.93</v>
      </c>
      <c r="G13" s="99"/>
      <c r="H13" s="226"/>
      <c r="I13" s="299">
        <v>12.1</v>
      </c>
      <c r="J13" s="79" t="s">
        <v>94</v>
      </c>
    </row>
    <row r="14" spans="1:29" ht="35.1" customHeight="1" x14ac:dyDescent="0.25">
      <c r="A14" s="63" t="s">
        <v>41</v>
      </c>
      <c r="B14" s="299">
        <v>46.46</v>
      </c>
      <c r="C14" s="226"/>
      <c r="D14" s="299">
        <v>26.68</v>
      </c>
      <c r="E14" s="226"/>
      <c r="F14" s="299">
        <v>34.25</v>
      </c>
      <c r="G14" s="99"/>
      <c r="H14" s="226"/>
      <c r="I14" s="299">
        <v>5.88</v>
      </c>
      <c r="J14" s="79" t="s">
        <v>95</v>
      </c>
      <c r="AA14" s="95"/>
      <c r="AB14" s="95"/>
      <c r="AC14" s="95"/>
    </row>
    <row r="15" spans="1:29" ht="35.1" customHeight="1" x14ac:dyDescent="0.25">
      <c r="A15" s="63" t="s">
        <v>42</v>
      </c>
      <c r="B15" s="299">
        <v>46.04</v>
      </c>
      <c r="C15" s="226"/>
      <c r="D15" s="299">
        <v>27.1</v>
      </c>
      <c r="E15" s="226"/>
      <c r="F15" s="299">
        <v>34.799999999999997</v>
      </c>
      <c r="G15" s="99"/>
      <c r="H15" s="226"/>
      <c r="I15" s="299">
        <v>7</v>
      </c>
      <c r="J15" s="79" t="s">
        <v>96</v>
      </c>
    </row>
    <row r="16" spans="1:29" ht="35.1" customHeight="1" x14ac:dyDescent="0.25">
      <c r="A16" s="63" t="s">
        <v>43</v>
      </c>
      <c r="B16" s="299">
        <v>46.44</v>
      </c>
      <c r="C16" s="226"/>
      <c r="D16" s="299">
        <v>27.27</v>
      </c>
      <c r="E16" s="226"/>
      <c r="F16" s="299">
        <v>36.56</v>
      </c>
      <c r="G16" s="99"/>
      <c r="H16" s="226"/>
      <c r="I16" s="299">
        <v>7.2</v>
      </c>
      <c r="J16" s="79" t="s">
        <v>97</v>
      </c>
    </row>
    <row r="17" spans="1:32" ht="35.1" customHeight="1" x14ac:dyDescent="0.25">
      <c r="A17" s="63" t="s">
        <v>44</v>
      </c>
      <c r="B17" s="299">
        <v>42.65</v>
      </c>
      <c r="C17" s="226"/>
      <c r="D17" s="299">
        <v>23.89</v>
      </c>
      <c r="E17" s="226"/>
      <c r="F17" s="299">
        <v>41.9</v>
      </c>
      <c r="G17" s="99"/>
      <c r="H17" s="226"/>
      <c r="I17" s="299">
        <v>8.98</v>
      </c>
      <c r="J17" s="79" t="s">
        <v>98</v>
      </c>
    </row>
    <row r="18" spans="1:32" ht="35.1" customHeight="1" x14ac:dyDescent="0.25">
      <c r="A18" s="64" t="s">
        <v>64</v>
      </c>
      <c r="B18" s="299">
        <v>34.880000000000003</v>
      </c>
      <c r="C18" s="226"/>
      <c r="D18" s="299">
        <v>16.68</v>
      </c>
      <c r="E18" s="226"/>
      <c r="F18" s="299">
        <v>53.97</v>
      </c>
      <c r="G18" s="99"/>
      <c r="H18" s="226"/>
      <c r="I18" s="299">
        <v>10.46</v>
      </c>
      <c r="J18" s="80" t="s">
        <v>101</v>
      </c>
      <c r="R18" s="93"/>
      <c r="S18" s="93"/>
      <c r="T18" s="93"/>
      <c r="U18" s="93"/>
      <c r="V18" s="93"/>
      <c r="W18" s="93"/>
      <c r="X18" s="93"/>
      <c r="Y18" s="93"/>
      <c r="Z18" s="93"/>
    </row>
    <row r="19" spans="1:32" ht="35.1" customHeight="1" x14ac:dyDescent="0.25">
      <c r="A19" s="64" t="s">
        <v>45</v>
      </c>
      <c r="B19" s="299">
        <v>26.76</v>
      </c>
      <c r="C19" s="226"/>
      <c r="D19" s="299">
        <v>13.81</v>
      </c>
      <c r="E19" s="226"/>
      <c r="F19" s="299">
        <v>74.28</v>
      </c>
      <c r="G19" s="99"/>
      <c r="H19" s="226"/>
      <c r="I19" s="299">
        <v>27.37</v>
      </c>
      <c r="J19" s="80" t="s">
        <v>99</v>
      </c>
      <c r="Q19" s="97"/>
    </row>
    <row r="20" spans="1:32" ht="35.1" customHeight="1" thickBot="1" x14ac:dyDescent="0.3">
      <c r="A20" s="236" t="s">
        <v>65</v>
      </c>
      <c r="B20" s="352">
        <v>20.65</v>
      </c>
      <c r="C20" s="227"/>
      <c r="D20" s="352">
        <v>5.26</v>
      </c>
      <c r="E20" s="227"/>
      <c r="F20" s="352">
        <v>73.08</v>
      </c>
      <c r="G20" s="230"/>
      <c r="H20" s="227"/>
      <c r="I20" s="352">
        <v>24.54</v>
      </c>
      <c r="J20" s="98" t="s">
        <v>100</v>
      </c>
      <c r="O20" s="97"/>
      <c r="P20" s="97"/>
      <c r="Q20" s="93"/>
      <c r="AA20" s="97"/>
      <c r="AB20" s="97"/>
      <c r="AC20" s="97"/>
      <c r="AD20" s="97"/>
      <c r="AE20" s="97"/>
      <c r="AF20" s="97"/>
    </row>
    <row r="21" spans="1:32" ht="34.5" customHeight="1" thickTop="1" thickBot="1" x14ac:dyDescent="0.3">
      <c r="A21" s="268" t="s">
        <v>83</v>
      </c>
      <c r="B21" s="269">
        <f>SUM(B9:B20)/12</f>
        <v>33.877499999999998</v>
      </c>
      <c r="C21" s="270"/>
      <c r="D21" s="269">
        <f>SUM(D9:D20)/12</f>
        <v>17.084166666666665</v>
      </c>
      <c r="E21" s="270"/>
      <c r="F21" s="269">
        <f>SUM(F9:F20)/12</f>
        <v>59.859166666666674</v>
      </c>
      <c r="G21" s="270"/>
      <c r="H21" s="270"/>
      <c r="I21" s="269">
        <f>SUM(I9:I20)/12</f>
        <v>16.150833333333335</v>
      </c>
      <c r="J21" s="275" t="s">
        <v>102</v>
      </c>
      <c r="O21" s="93"/>
      <c r="P21" s="93"/>
      <c r="AA21" s="93"/>
      <c r="AB21" s="93"/>
      <c r="AC21" s="93"/>
      <c r="AD21" s="93"/>
      <c r="AE21" s="93"/>
      <c r="AF21" s="93"/>
    </row>
    <row r="22" spans="1:32" ht="25.5" customHeight="1" thickTop="1" x14ac:dyDescent="0.25">
      <c r="A22" s="436" t="s">
        <v>409</v>
      </c>
      <c r="B22" s="436"/>
      <c r="C22" s="436"/>
      <c r="D22" s="436"/>
      <c r="E22" s="47"/>
      <c r="F22" s="437" t="s">
        <v>326</v>
      </c>
      <c r="G22" s="437"/>
      <c r="H22" s="437"/>
      <c r="I22" s="437"/>
      <c r="J22" s="437"/>
    </row>
    <row r="23" spans="1:32" ht="35.25" customHeight="1" x14ac:dyDescent="0.25">
      <c r="A23" s="450" t="s">
        <v>335</v>
      </c>
      <c r="B23" s="450"/>
      <c r="C23" s="450"/>
      <c r="D23" s="450"/>
      <c r="E23" s="228"/>
      <c r="F23" s="451" t="s">
        <v>309</v>
      </c>
      <c r="G23" s="451"/>
      <c r="H23" s="451"/>
      <c r="I23" s="451"/>
      <c r="J23" s="451"/>
    </row>
    <row r="24" spans="1:32" ht="18" customHeight="1" x14ac:dyDescent="0.25">
      <c r="A24" s="245"/>
      <c r="B24" s="228"/>
      <c r="C24" s="228"/>
      <c r="D24" s="228"/>
      <c r="E24" s="228"/>
      <c r="F24" s="82"/>
      <c r="G24" s="82"/>
      <c r="H24" s="82"/>
      <c r="I24" s="82"/>
      <c r="J24" s="82"/>
    </row>
    <row r="25" spans="1:32" ht="23.25" customHeight="1" x14ac:dyDescent="0.25">
      <c r="D25" s="452"/>
      <c r="E25" s="452"/>
      <c r="F25" s="452"/>
      <c r="G25" s="452"/>
      <c r="H25" s="452"/>
      <c r="I25" s="452"/>
      <c r="J25" s="452"/>
    </row>
    <row r="26" spans="1:32" ht="20.25" customHeight="1" x14ac:dyDescent="0.25">
      <c r="A26" s="228"/>
      <c r="B26" s="228"/>
      <c r="C26" s="228"/>
      <c r="D26" s="228"/>
      <c r="E26" s="228"/>
      <c r="F26" s="228"/>
      <c r="G26" s="228"/>
      <c r="H26" s="228"/>
      <c r="I26" s="228"/>
    </row>
    <row r="27" spans="1:32" ht="15.75" customHeight="1" x14ac:dyDescent="0.25">
      <c r="A27" s="228"/>
      <c r="B27" s="228"/>
      <c r="C27" s="228"/>
      <c r="D27" s="228"/>
      <c r="E27" s="228"/>
      <c r="F27" s="228"/>
      <c r="G27" s="228"/>
      <c r="H27" s="228"/>
      <c r="I27" s="228"/>
    </row>
    <row r="28" spans="1:32" ht="13.5" customHeight="1" x14ac:dyDescent="0.2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32" ht="13.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13.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7.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32" ht="20.25" customHeight="1" x14ac:dyDescent="0.25">
      <c r="A32" s="228"/>
      <c r="B32" s="228"/>
      <c r="C32" s="228"/>
      <c r="D32" s="228"/>
      <c r="E32" s="228"/>
      <c r="F32" s="228"/>
      <c r="G32" s="228"/>
      <c r="H32" s="228"/>
      <c r="I32" s="228"/>
    </row>
    <row r="33" spans="1:10" ht="15.75" customHeight="1" x14ac:dyDescent="0.25">
      <c r="A33" s="44"/>
      <c r="B33" s="45"/>
      <c r="C33" s="45"/>
      <c r="D33" s="45"/>
      <c r="E33" s="45"/>
      <c r="F33" s="46"/>
      <c r="G33" s="46"/>
      <c r="H33" s="46"/>
      <c r="I33" s="46"/>
    </row>
    <row r="34" spans="1:10" ht="24.75" customHeight="1" x14ac:dyDescent="0.25">
      <c r="A34" s="453" t="s">
        <v>162</v>
      </c>
      <c r="B34" s="453"/>
      <c r="C34" s="453"/>
      <c r="D34" s="453"/>
      <c r="E34" s="48"/>
      <c r="F34" s="449" t="s">
        <v>402</v>
      </c>
      <c r="G34" s="449"/>
      <c r="H34" s="449"/>
      <c r="I34" s="449"/>
      <c r="J34" s="449"/>
    </row>
  </sheetData>
  <mergeCells count="19">
    <mergeCell ref="A34:D34"/>
    <mergeCell ref="F34:J34"/>
    <mergeCell ref="F7:F8"/>
    <mergeCell ref="I7:I8"/>
    <mergeCell ref="A23:D23"/>
    <mergeCell ref="F23:J23"/>
    <mergeCell ref="D25:J25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SheetLayoutView="100" workbookViewId="0">
      <selection activeCell="O15" sqref="O15"/>
    </sheetView>
  </sheetViews>
  <sheetFormatPr defaultColWidth="9" defaultRowHeight="15.75" x14ac:dyDescent="0.25"/>
  <cols>
    <col min="1" max="1" width="15" style="20" customWidth="1"/>
    <col min="2" max="2" width="12.625" style="19" customWidth="1"/>
    <col min="3" max="3" width="0.5" style="19" customWidth="1"/>
    <col min="4" max="4" width="11.375" style="19" customWidth="1"/>
    <col min="5" max="5" width="0.5" style="19" customWidth="1"/>
    <col min="6" max="6" width="13.25" style="19" customWidth="1"/>
    <col min="7" max="7" width="2.75" style="19" hidden="1" customWidth="1"/>
    <col min="8" max="8" width="0.5" style="19" customWidth="1"/>
    <col min="9" max="9" width="12.375" style="19" customWidth="1"/>
    <col min="10" max="10" width="14" style="19" customWidth="1"/>
    <col min="11" max="14" width="9" style="19"/>
    <col min="15" max="15" width="9.375" style="19" bestFit="1" customWidth="1"/>
    <col min="16" max="16384" width="9" style="19"/>
  </cols>
  <sheetData>
    <row r="1" spans="1:29" ht="31.5" customHeight="1" x14ac:dyDescent="0.25">
      <c r="A1" s="438" t="s">
        <v>369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29.25" customHeight="1" x14ac:dyDescent="0.25">
      <c r="A2" s="439" t="s">
        <v>370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29" ht="28.5" customHeight="1" thickBot="1" x14ac:dyDescent="0.3">
      <c r="A3" s="43" t="s">
        <v>285</v>
      </c>
      <c r="B3" s="41"/>
      <c r="C3" s="41"/>
      <c r="D3" s="41"/>
      <c r="E3" s="41"/>
      <c r="F3" s="41"/>
      <c r="G3" s="41"/>
      <c r="H3" s="41"/>
      <c r="I3" s="41"/>
      <c r="J3" s="76" t="s">
        <v>286</v>
      </c>
    </row>
    <row r="4" spans="1:29" ht="32.25" customHeight="1" thickTop="1" x14ac:dyDescent="0.25">
      <c r="A4" s="440" t="s">
        <v>35</v>
      </c>
      <c r="B4" s="443" t="s">
        <v>333</v>
      </c>
      <c r="C4" s="443"/>
      <c r="D4" s="443"/>
      <c r="E4" s="406"/>
      <c r="F4" s="443" t="s">
        <v>164</v>
      </c>
      <c r="G4" s="443"/>
      <c r="H4" s="443"/>
      <c r="I4" s="443"/>
      <c r="J4" s="444" t="s">
        <v>87</v>
      </c>
    </row>
    <row r="5" spans="1:29" ht="35.25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2.5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334</v>
      </c>
      <c r="G6" s="298"/>
      <c r="H6" s="329"/>
      <c r="I6" s="287" t="s">
        <v>384</v>
      </c>
      <c r="J6" s="445"/>
    </row>
    <row r="7" spans="1:29" ht="26.1" customHeight="1" x14ac:dyDescent="0.25">
      <c r="A7" s="441"/>
      <c r="B7" s="456" t="s">
        <v>103</v>
      </c>
      <c r="C7" s="330"/>
      <c r="D7" s="456" t="s">
        <v>104</v>
      </c>
      <c r="E7" s="330"/>
      <c r="F7" s="456" t="s">
        <v>88</v>
      </c>
      <c r="G7" s="330"/>
      <c r="H7" s="330"/>
      <c r="I7" s="456" t="s">
        <v>89</v>
      </c>
      <c r="J7" s="445"/>
    </row>
    <row r="8" spans="1:29" ht="5.25" customHeight="1" x14ac:dyDescent="0.25">
      <c r="A8" s="442"/>
      <c r="B8" s="456"/>
      <c r="C8" s="340"/>
      <c r="D8" s="456"/>
      <c r="E8" s="340"/>
      <c r="F8" s="456"/>
      <c r="G8" s="340"/>
      <c r="H8" s="340"/>
      <c r="I8" s="456"/>
      <c r="J8" s="446"/>
    </row>
    <row r="9" spans="1:29" ht="35.1" customHeight="1" x14ac:dyDescent="0.25">
      <c r="A9" s="333" t="s">
        <v>36</v>
      </c>
      <c r="B9" s="351">
        <v>21</v>
      </c>
      <c r="C9" s="343"/>
      <c r="D9" s="351">
        <v>7.45</v>
      </c>
      <c r="E9" s="343"/>
      <c r="F9" s="351">
        <v>88.54</v>
      </c>
      <c r="G9" s="350"/>
      <c r="H9" s="343"/>
      <c r="I9" s="351">
        <v>33.159999999999997</v>
      </c>
      <c r="J9" s="78" t="s">
        <v>90</v>
      </c>
    </row>
    <row r="10" spans="1:29" ht="35.1" customHeight="1" x14ac:dyDescent="0.25">
      <c r="A10" s="63" t="s">
        <v>37</v>
      </c>
      <c r="B10" s="299">
        <v>21.4</v>
      </c>
      <c r="C10" s="226"/>
      <c r="D10" s="299">
        <v>7.64</v>
      </c>
      <c r="E10" s="226"/>
      <c r="F10" s="299">
        <v>88.53</v>
      </c>
      <c r="G10" s="99"/>
      <c r="H10" s="226"/>
      <c r="I10" s="299">
        <v>31.28</v>
      </c>
      <c r="J10" s="79" t="s">
        <v>91</v>
      </c>
    </row>
    <row r="11" spans="1:29" ht="35.1" customHeight="1" x14ac:dyDescent="0.25">
      <c r="A11" s="63" t="s">
        <v>38</v>
      </c>
      <c r="B11" s="299">
        <v>25.15</v>
      </c>
      <c r="C11" s="226"/>
      <c r="D11" s="299">
        <v>10.18</v>
      </c>
      <c r="E11" s="226"/>
      <c r="F11" s="299">
        <v>88.53</v>
      </c>
      <c r="G11" s="99"/>
      <c r="H11" s="226"/>
      <c r="I11" s="299">
        <v>24.99</v>
      </c>
      <c r="J11" s="79" t="s">
        <v>92</v>
      </c>
    </row>
    <row r="12" spans="1:29" ht="35.1" customHeight="1" x14ac:dyDescent="0.25">
      <c r="A12" s="63" t="s">
        <v>39</v>
      </c>
      <c r="B12" s="299">
        <v>33.659999999999997</v>
      </c>
      <c r="C12" s="226"/>
      <c r="D12" s="299">
        <v>16.96</v>
      </c>
      <c r="E12" s="226"/>
      <c r="F12" s="299">
        <v>77.040000000000006</v>
      </c>
      <c r="G12" s="99"/>
      <c r="H12" s="226"/>
      <c r="I12" s="299">
        <v>15.82</v>
      </c>
      <c r="J12" s="79" t="s">
        <v>93</v>
      </c>
    </row>
    <row r="13" spans="1:29" ht="35.1" customHeight="1" thickBot="1" x14ac:dyDescent="0.3">
      <c r="A13" s="63" t="s">
        <v>40</v>
      </c>
      <c r="B13" s="299">
        <v>37.31</v>
      </c>
      <c r="C13" s="226"/>
      <c r="D13" s="299">
        <v>20.93</v>
      </c>
      <c r="E13" s="226"/>
      <c r="F13" s="299">
        <v>66.08</v>
      </c>
      <c r="G13" s="99"/>
      <c r="H13" s="226"/>
      <c r="I13" s="299">
        <v>15.67</v>
      </c>
      <c r="J13" s="79" t="s">
        <v>94</v>
      </c>
    </row>
    <row r="14" spans="1:29" ht="35.1" customHeight="1" x14ac:dyDescent="0.25">
      <c r="A14" s="63" t="s">
        <v>41</v>
      </c>
      <c r="B14" s="299">
        <v>45.77</v>
      </c>
      <c r="C14" s="226"/>
      <c r="D14" s="299">
        <v>27.34</v>
      </c>
      <c r="E14" s="226"/>
      <c r="F14" s="299">
        <v>37.03</v>
      </c>
      <c r="G14" s="99"/>
      <c r="H14" s="226"/>
      <c r="I14" s="299">
        <v>6.83</v>
      </c>
      <c r="J14" s="79" t="s">
        <v>95</v>
      </c>
      <c r="AA14" s="95"/>
      <c r="AB14" s="95"/>
      <c r="AC14" s="95"/>
    </row>
    <row r="15" spans="1:29" ht="35.1" customHeight="1" x14ac:dyDescent="0.25">
      <c r="A15" s="63" t="s">
        <v>42</v>
      </c>
      <c r="B15" s="299">
        <v>46.23</v>
      </c>
      <c r="C15" s="226"/>
      <c r="D15" s="299">
        <v>30.14</v>
      </c>
      <c r="E15" s="226"/>
      <c r="F15" s="299">
        <v>26.33</v>
      </c>
      <c r="G15" s="99"/>
      <c r="H15" s="226"/>
      <c r="I15" s="299">
        <v>7.04</v>
      </c>
      <c r="J15" s="79" t="s">
        <v>96</v>
      </c>
    </row>
    <row r="16" spans="1:29" ht="35.1" customHeight="1" x14ac:dyDescent="0.25">
      <c r="A16" s="63" t="s">
        <v>43</v>
      </c>
      <c r="B16" s="299">
        <v>46.15</v>
      </c>
      <c r="C16" s="226"/>
      <c r="D16" s="299">
        <v>29.53</v>
      </c>
      <c r="E16" s="226"/>
      <c r="F16" s="299">
        <v>33.53</v>
      </c>
      <c r="G16" s="99"/>
      <c r="H16" s="226"/>
      <c r="I16" s="299">
        <v>8.2899999999999991</v>
      </c>
      <c r="J16" s="79" t="s">
        <v>97</v>
      </c>
    </row>
    <row r="17" spans="1:32" ht="35.1" customHeight="1" x14ac:dyDescent="0.25">
      <c r="A17" s="63" t="s">
        <v>44</v>
      </c>
      <c r="B17" s="299">
        <v>42.54</v>
      </c>
      <c r="C17" s="226"/>
      <c r="D17" s="299">
        <v>24.95</v>
      </c>
      <c r="E17" s="226"/>
      <c r="F17" s="299">
        <v>40.56</v>
      </c>
      <c r="G17" s="99"/>
      <c r="H17" s="226"/>
      <c r="I17" s="299">
        <v>8.9600000000000009</v>
      </c>
      <c r="J17" s="79" t="s">
        <v>98</v>
      </c>
    </row>
    <row r="18" spans="1:32" ht="35.1" customHeight="1" x14ac:dyDescent="0.25">
      <c r="A18" s="64" t="s">
        <v>64</v>
      </c>
      <c r="B18" s="299">
        <v>34.19</v>
      </c>
      <c r="C18" s="226"/>
      <c r="D18" s="299">
        <v>15.32</v>
      </c>
      <c r="E18" s="226"/>
      <c r="F18" s="299">
        <v>56.48</v>
      </c>
      <c r="G18" s="99"/>
      <c r="H18" s="226"/>
      <c r="I18" s="299">
        <v>10.97</v>
      </c>
      <c r="J18" s="80" t="s">
        <v>101</v>
      </c>
      <c r="R18" s="93"/>
      <c r="S18" s="93"/>
      <c r="T18" s="93"/>
      <c r="U18" s="93"/>
      <c r="V18" s="93"/>
      <c r="W18" s="93"/>
      <c r="X18" s="93"/>
      <c r="Y18" s="93"/>
      <c r="Z18" s="93"/>
    </row>
    <row r="19" spans="1:32" ht="35.1" customHeight="1" x14ac:dyDescent="0.25">
      <c r="A19" s="64" t="s">
        <v>45</v>
      </c>
      <c r="B19" s="299">
        <v>25.81</v>
      </c>
      <c r="C19" s="226"/>
      <c r="D19" s="299">
        <v>13.23</v>
      </c>
      <c r="E19" s="226"/>
      <c r="F19" s="299">
        <v>79.569999999999993</v>
      </c>
      <c r="G19" s="99"/>
      <c r="H19" s="226"/>
      <c r="I19" s="299">
        <v>31.6</v>
      </c>
      <c r="J19" s="80" t="s">
        <v>99</v>
      </c>
      <c r="Q19" s="97"/>
    </row>
    <row r="20" spans="1:32" ht="31.5" customHeight="1" thickBot="1" x14ac:dyDescent="0.3">
      <c r="A20" s="236" t="s">
        <v>65</v>
      </c>
      <c r="B20" s="352">
        <v>19.920000000000002</v>
      </c>
      <c r="C20" s="227"/>
      <c r="D20" s="352">
        <v>5.07</v>
      </c>
      <c r="E20" s="227"/>
      <c r="F20" s="352">
        <v>83.28</v>
      </c>
      <c r="G20" s="230"/>
      <c r="H20" s="227"/>
      <c r="I20" s="352">
        <v>30.28</v>
      </c>
      <c r="J20" s="98" t="s">
        <v>100</v>
      </c>
      <c r="O20" s="97"/>
      <c r="P20" s="97"/>
      <c r="Q20" s="93"/>
      <c r="AA20" s="97"/>
      <c r="AB20" s="97"/>
      <c r="AC20" s="97"/>
      <c r="AD20" s="97"/>
      <c r="AE20" s="97"/>
      <c r="AF20" s="97"/>
    </row>
    <row r="21" spans="1:32" ht="34.5" customHeight="1" thickTop="1" thickBot="1" x14ac:dyDescent="0.3">
      <c r="A21" s="268" t="s">
        <v>83</v>
      </c>
      <c r="B21" s="269">
        <f>SUM(B9:B20)/12</f>
        <v>33.260833333333331</v>
      </c>
      <c r="C21" s="270"/>
      <c r="D21" s="269">
        <f>SUM(D9:D20)/12</f>
        <v>17.395</v>
      </c>
      <c r="E21" s="270"/>
      <c r="F21" s="269">
        <f>SUM(F9:F20)/12</f>
        <v>63.791666666666664</v>
      </c>
      <c r="G21" s="270"/>
      <c r="H21" s="270"/>
      <c r="I21" s="269">
        <f>SUM(I9:I20)/12</f>
        <v>18.740833333333331</v>
      </c>
      <c r="J21" s="275" t="s">
        <v>102</v>
      </c>
      <c r="O21" s="93"/>
      <c r="P21" s="93"/>
      <c r="AA21" s="93"/>
      <c r="AB21" s="93"/>
      <c r="AC21" s="93"/>
      <c r="AD21" s="93"/>
      <c r="AE21" s="93"/>
      <c r="AF21" s="93"/>
    </row>
    <row r="22" spans="1:32" ht="25.5" customHeight="1" thickTop="1" x14ac:dyDescent="0.25">
      <c r="A22" s="436" t="s">
        <v>409</v>
      </c>
      <c r="B22" s="436"/>
      <c r="C22" s="436"/>
      <c r="D22" s="436"/>
      <c r="E22" s="47"/>
      <c r="F22" s="437" t="s">
        <v>326</v>
      </c>
      <c r="G22" s="437"/>
      <c r="H22" s="437"/>
      <c r="I22" s="437"/>
      <c r="J22" s="437"/>
    </row>
    <row r="23" spans="1:32" ht="35.25" customHeight="1" x14ac:dyDescent="0.25">
      <c r="A23" s="450" t="s">
        <v>335</v>
      </c>
      <c r="B23" s="450"/>
      <c r="C23" s="450"/>
      <c r="D23" s="450"/>
      <c r="E23" s="116"/>
      <c r="F23" s="451" t="s">
        <v>309</v>
      </c>
      <c r="G23" s="451"/>
      <c r="H23" s="451"/>
      <c r="I23" s="451"/>
      <c r="J23" s="451"/>
    </row>
    <row r="24" spans="1:32" ht="18" customHeight="1" x14ac:dyDescent="0.25">
      <c r="A24" s="115"/>
      <c r="B24" s="116"/>
      <c r="C24" s="116"/>
      <c r="D24" s="116"/>
      <c r="E24" s="116"/>
      <c r="F24" s="82"/>
      <c r="G24" s="82"/>
      <c r="H24" s="82"/>
      <c r="I24" s="82"/>
      <c r="J24" s="82"/>
    </row>
    <row r="25" spans="1:32" ht="23.25" customHeight="1" x14ac:dyDescent="0.25">
      <c r="D25" s="452"/>
      <c r="E25" s="452"/>
      <c r="F25" s="452"/>
      <c r="G25" s="452"/>
      <c r="H25" s="452"/>
      <c r="I25" s="452"/>
      <c r="J25" s="452"/>
    </row>
    <row r="26" spans="1:32" ht="23.25" customHeight="1" x14ac:dyDescent="0.25">
      <c r="D26" s="256"/>
      <c r="E26" s="256"/>
      <c r="F26" s="256"/>
      <c r="G26" s="256"/>
      <c r="H26" s="256"/>
      <c r="I26" s="256"/>
      <c r="J26" s="256"/>
    </row>
    <row r="27" spans="1:32" ht="23.25" customHeight="1" x14ac:dyDescent="0.25">
      <c r="D27" s="256"/>
      <c r="E27" s="256"/>
      <c r="F27" s="256"/>
      <c r="G27" s="256"/>
      <c r="H27" s="256"/>
      <c r="I27" s="256"/>
      <c r="J27" s="256"/>
    </row>
    <row r="28" spans="1:32" ht="23.25" customHeight="1" x14ac:dyDescent="0.25">
      <c r="D28" s="256"/>
      <c r="E28" s="256"/>
      <c r="F28" s="256"/>
      <c r="G28" s="256"/>
      <c r="H28" s="256"/>
      <c r="I28" s="256"/>
      <c r="J28" s="256"/>
    </row>
    <row r="29" spans="1:32" ht="11.25" customHeight="1" x14ac:dyDescent="0.25">
      <c r="D29" s="256"/>
      <c r="E29" s="256"/>
      <c r="F29" s="256"/>
      <c r="G29" s="256"/>
      <c r="H29" s="256"/>
      <c r="I29" s="256"/>
      <c r="J29" s="256"/>
    </row>
    <row r="30" spans="1:32" ht="18" customHeight="1" x14ac:dyDescent="0.25">
      <c r="A30" s="116"/>
      <c r="B30" s="116"/>
      <c r="C30" s="116"/>
      <c r="D30" s="116"/>
      <c r="E30" s="116"/>
      <c r="F30" s="116"/>
      <c r="G30" s="116"/>
      <c r="H30" s="116"/>
      <c r="I30" s="116"/>
    </row>
    <row r="31" spans="1:32" ht="2.25" customHeight="1" x14ac:dyDescent="0.2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32" ht="6.75" customHeight="1" x14ac:dyDescent="0.25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10" ht="26.25" customHeight="1" x14ac:dyDescent="0.2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10" ht="33" customHeight="1" x14ac:dyDescent="0.25">
      <c r="A34" s="457" t="s">
        <v>162</v>
      </c>
      <c r="B34" s="457"/>
      <c r="C34" s="457"/>
      <c r="D34" s="457"/>
      <c r="E34" s="48"/>
      <c r="F34" s="449" t="s">
        <v>403</v>
      </c>
      <c r="G34" s="449"/>
      <c r="H34" s="449"/>
      <c r="I34" s="449"/>
      <c r="J34" s="449"/>
    </row>
  </sheetData>
  <mergeCells count="19">
    <mergeCell ref="D25:J25"/>
    <mergeCell ref="F34:J34"/>
    <mergeCell ref="F7:F8"/>
    <mergeCell ref="I7:I8"/>
    <mergeCell ref="A23:D23"/>
    <mergeCell ref="F23:J23"/>
    <mergeCell ref="A34:D34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7"/>
  <sheetViews>
    <sheetView rightToLeft="1" view="pageBreakPreview" zoomScaleSheetLayoutView="100" workbookViewId="0">
      <selection activeCell="R14" sqref="R14"/>
    </sheetView>
  </sheetViews>
  <sheetFormatPr defaultColWidth="9" defaultRowHeight="15.75" x14ac:dyDescent="0.25"/>
  <cols>
    <col min="1" max="1" width="12.125" style="20" customWidth="1"/>
    <col min="2" max="2" width="13.75" style="19" customWidth="1"/>
    <col min="3" max="3" width="0.5" style="19" customWidth="1"/>
    <col min="4" max="4" width="12.25" style="19" customWidth="1"/>
    <col min="5" max="5" width="0.625" style="19" customWidth="1"/>
    <col min="6" max="6" width="12.625" style="19" customWidth="1"/>
    <col min="7" max="7" width="2.75" style="19" hidden="1" customWidth="1"/>
    <col min="8" max="8" width="0.5" style="19" customWidth="1"/>
    <col min="9" max="10" width="13" style="19" customWidth="1"/>
    <col min="11" max="14" width="9" style="19"/>
    <col min="15" max="15" width="9.375" style="19" bestFit="1" customWidth="1"/>
    <col min="16" max="16384" width="9" style="19"/>
  </cols>
  <sheetData>
    <row r="1" spans="1:29" ht="32.25" customHeight="1" x14ac:dyDescent="0.25">
      <c r="A1" s="438" t="s">
        <v>371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3.75" customHeight="1" x14ac:dyDescent="0.25">
      <c r="A2" s="439" t="s">
        <v>372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29" ht="26.1" customHeight="1" thickBot="1" x14ac:dyDescent="0.3">
      <c r="A3" s="43" t="s">
        <v>287</v>
      </c>
      <c r="B3" s="41"/>
      <c r="C3" s="41"/>
      <c r="D3" s="41"/>
      <c r="E3" s="41"/>
      <c r="F3" s="41"/>
      <c r="G3" s="41"/>
      <c r="H3" s="41"/>
      <c r="I3" s="41"/>
      <c r="J3" s="76" t="s">
        <v>288</v>
      </c>
    </row>
    <row r="4" spans="1:29" ht="34.5" customHeight="1" thickTop="1" x14ac:dyDescent="0.25">
      <c r="A4" s="440" t="s">
        <v>35</v>
      </c>
      <c r="B4" s="443" t="s">
        <v>333</v>
      </c>
      <c r="C4" s="443"/>
      <c r="D4" s="443"/>
      <c r="E4" s="406"/>
      <c r="F4" s="443" t="s">
        <v>330</v>
      </c>
      <c r="G4" s="443"/>
      <c r="H4" s="443"/>
      <c r="I4" s="443"/>
      <c r="J4" s="444" t="s">
        <v>87</v>
      </c>
    </row>
    <row r="5" spans="1:29" ht="35.25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4.75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334</v>
      </c>
      <c r="G6" s="298"/>
      <c r="H6" s="329"/>
      <c r="I6" s="287" t="s">
        <v>384</v>
      </c>
      <c r="J6" s="445"/>
    </row>
    <row r="7" spans="1:29" ht="26.1" customHeight="1" x14ac:dyDescent="0.25">
      <c r="A7" s="441"/>
      <c r="B7" s="456" t="s">
        <v>103</v>
      </c>
      <c r="C7" s="330"/>
      <c r="D7" s="456" t="s">
        <v>104</v>
      </c>
      <c r="E7" s="330"/>
      <c r="F7" s="456" t="s">
        <v>88</v>
      </c>
      <c r="G7" s="330"/>
      <c r="H7" s="330"/>
      <c r="I7" s="456" t="s">
        <v>89</v>
      </c>
      <c r="J7" s="445"/>
    </row>
    <row r="8" spans="1:29" ht="8.25" customHeight="1" x14ac:dyDescent="0.25">
      <c r="A8" s="442"/>
      <c r="B8" s="456"/>
      <c r="C8" s="340"/>
      <c r="D8" s="456"/>
      <c r="E8" s="340"/>
      <c r="F8" s="456"/>
      <c r="G8" s="340"/>
      <c r="H8" s="340"/>
      <c r="I8" s="456"/>
      <c r="J8" s="446"/>
    </row>
    <row r="9" spans="1:29" ht="35.1" customHeight="1" x14ac:dyDescent="0.25">
      <c r="A9" s="333" t="s">
        <v>36</v>
      </c>
      <c r="B9" s="351">
        <v>22.03</v>
      </c>
      <c r="C9" s="343"/>
      <c r="D9" s="351">
        <v>8.9600000000000009</v>
      </c>
      <c r="E9" s="343"/>
      <c r="F9" s="351">
        <v>79.260000000000005</v>
      </c>
      <c r="G9" s="344"/>
      <c r="H9" s="344"/>
      <c r="I9" s="351">
        <v>30.96</v>
      </c>
      <c r="J9" s="78" t="s">
        <v>90</v>
      </c>
    </row>
    <row r="10" spans="1:29" ht="35.1" customHeight="1" x14ac:dyDescent="0.25">
      <c r="A10" s="63" t="s">
        <v>37</v>
      </c>
      <c r="B10" s="299">
        <v>21.28</v>
      </c>
      <c r="C10" s="226"/>
      <c r="D10" s="299">
        <v>9.3000000000000007</v>
      </c>
      <c r="E10" s="226"/>
      <c r="F10" s="299">
        <v>73.900000000000006</v>
      </c>
      <c r="G10" s="18"/>
      <c r="H10" s="18"/>
      <c r="I10" s="299">
        <v>26.25</v>
      </c>
      <c r="J10" s="79" t="s">
        <v>91</v>
      </c>
    </row>
    <row r="11" spans="1:29" ht="35.1" customHeight="1" x14ac:dyDescent="0.25">
      <c r="A11" s="63" t="s">
        <v>38</v>
      </c>
      <c r="B11" s="299">
        <v>25.59</v>
      </c>
      <c r="C11" s="226"/>
      <c r="D11" s="299">
        <v>12.05</v>
      </c>
      <c r="E11" s="226"/>
      <c r="F11" s="299">
        <v>73.16</v>
      </c>
      <c r="G11" s="18"/>
      <c r="H11" s="18"/>
      <c r="I11" s="299">
        <v>22.17</v>
      </c>
      <c r="J11" s="79" t="s">
        <v>92</v>
      </c>
    </row>
    <row r="12" spans="1:29" ht="35.1" customHeight="1" x14ac:dyDescent="0.25">
      <c r="A12" s="63" t="s">
        <v>39</v>
      </c>
      <c r="B12" s="299">
        <v>34.11</v>
      </c>
      <c r="C12" s="226"/>
      <c r="D12" s="299">
        <v>19.260000000000002</v>
      </c>
      <c r="E12" s="226"/>
      <c r="F12" s="299">
        <v>59.96</v>
      </c>
      <c r="G12" s="18"/>
      <c r="H12" s="18"/>
      <c r="I12" s="299">
        <v>19.59</v>
      </c>
      <c r="J12" s="79" t="s">
        <v>93</v>
      </c>
    </row>
    <row r="13" spans="1:29" ht="35.1" customHeight="1" thickBot="1" x14ac:dyDescent="0.3">
      <c r="A13" s="63" t="s">
        <v>40</v>
      </c>
      <c r="B13" s="299">
        <v>38.97</v>
      </c>
      <c r="C13" s="226"/>
      <c r="D13" s="299">
        <v>23.17</v>
      </c>
      <c r="E13" s="226"/>
      <c r="F13" s="299">
        <v>53.12</v>
      </c>
      <c r="G13" s="18"/>
      <c r="H13" s="18"/>
      <c r="I13" s="299">
        <v>15.18</v>
      </c>
      <c r="J13" s="79" t="s">
        <v>94</v>
      </c>
    </row>
    <row r="14" spans="1:29" ht="35.1" customHeight="1" x14ac:dyDescent="0.25">
      <c r="A14" s="63" t="s">
        <v>41</v>
      </c>
      <c r="B14" s="299">
        <v>46.99</v>
      </c>
      <c r="C14" s="226"/>
      <c r="D14" s="299">
        <v>29.01</v>
      </c>
      <c r="E14" s="226"/>
      <c r="F14" s="299">
        <v>82.44</v>
      </c>
      <c r="G14" s="18"/>
      <c r="H14" s="18"/>
      <c r="I14" s="299">
        <v>20.41</v>
      </c>
      <c r="J14" s="79" t="s">
        <v>95</v>
      </c>
      <c r="AA14" s="95"/>
      <c r="AB14" s="95"/>
      <c r="AC14" s="95"/>
    </row>
    <row r="15" spans="1:29" ht="35.1" customHeight="1" x14ac:dyDescent="0.25">
      <c r="A15" s="63" t="s">
        <v>42</v>
      </c>
      <c r="B15" s="299">
        <v>46.92</v>
      </c>
      <c r="C15" s="226"/>
      <c r="D15" s="299">
        <v>30.74</v>
      </c>
      <c r="E15" s="226"/>
      <c r="F15" s="299">
        <v>87.29</v>
      </c>
      <c r="G15" s="18"/>
      <c r="H15" s="18"/>
      <c r="I15" s="299">
        <v>13.23</v>
      </c>
      <c r="J15" s="79" t="s">
        <v>96</v>
      </c>
    </row>
    <row r="16" spans="1:29" ht="35.1" customHeight="1" x14ac:dyDescent="0.25">
      <c r="A16" s="63" t="s">
        <v>43</v>
      </c>
      <c r="B16" s="299">
        <v>47.07</v>
      </c>
      <c r="C16" s="226"/>
      <c r="D16" s="299">
        <v>30.8</v>
      </c>
      <c r="E16" s="226"/>
      <c r="F16" s="299">
        <v>80.19</v>
      </c>
      <c r="G16" s="18"/>
      <c r="H16" s="18"/>
      <c r="I16" s="299">
        <v>13.71</v>
      </c>
      <c r="J16" s="79" t="s">
        <v>97</v>
      </c>
    </row>
    <row r="17" spans="1:32" ht="35.1" customHeight="1" x14ac:dyDescent="0.25">
      <c r="A17" s="63" t="s">
        <v>44</v>
      </c>
      <c r="B17" s="299">
        <v>43.19</v>
      </c>
      <c r="C17" s="226"/>
      <c r="D17" s="299">
        <v>26.4</v>
      </c>
      <c r="E17" s="226"/>
      <c r="F17" s="299">
        <v>74.819999999999993</v>
      </c>
      <c r="G17" s="18"/>
      <c r="H17" s="18"/>
      <c r="I17" s="299">
        <v>13.6</v>
      </c>
      <c r="J17" s="79" t="s">
        <v>98</v>
      </c>
    </row>
    <row r="18" spans="1:32" ht="35.1" customHeight="1" x14ac:dyDescent="0.25">
      <c r="A18" s="64" t="s">
        <v>64</v>
      </c>
      <c r="B18" s="299">
        <v>34.85</v>
      </c>
      <c r="C18" s="226"/>
      <c r="D18" s="299">
        <v>19.059999999999999</v>
      </c>
      <c r="E18" s="226"/>
      <c r="F18" s="299">
        <v>77.84</v>
      </c>
      <c r="G18" s="18"/>
      <c r="H18" s="18"/>
      <c r="I18" s="299">
        <v>19.21</v>
      </c>
      <c r="J18" s="80" t="s">
        <v>101</v>
      </c>
      <c r="R18" s="93"/>
      <c r="S18" s="93"/>
      <c r="T18" s="93"/>
      <c r="U18" s="93"/>
      <c r="V18" s="93"/>
      <c r="W18" s="93"/>
      <c r="X18" s="93"/>
      <c r="Y18" s="93"/>
      <c r="Z18" s="93"/>
    </row>
    <row r="19" spans="1:32" ht="35.1" customHeight="1" x14ac:dyDescent="0.25">
      <c r="A19" s="64" t="s">
        <v>45</v>
      </c>
      <c r="B19" s="299">
        <v>27.66</v>
      </c>
      <c r="C19" s="226"/>
      <c r="D19" s="299">
        <v>15.31</v>
      </c>
      <c r="E19" s="226"/>
      <c r="F19" s="299">
        <v>70.010000000000005</v>
      </c>
      <c r="G19" s="18"/>
      <c r="H19" s="18"/>
      <c r="I19" s="299">
        <v>23.84</v>
      </c>
      <c r="J19" s="80" t="s">
        <v>99</v>
      </c>
      <c r="Q19" s="97"/>
    </row>
    <row r="20" spans="1:32" ht="35.1" customHeight="1" thickBot="1" x14ac:dyDescent="0.3">
      <c r="A20" s="65" t="s">
        <v>65</v>
      </c>
      <c r="B20" s="352">
        <v>20.65</v>
      </c>
      <c r="C20" s="227"/>
      <c r="D20" s="352">
        <v>6.2</v>
      </c>
      <c r="E20" s="227"/>
      <c r="F20" s="352">
        <v>75.930000000000007</v>
      </c>
      <c r="G20" s="235"/>
      <c r="H20" s="235"/>
      <c r="I20" s="352">
        <v>26.73</v>
      </c>
      <c r="J20" s="81" t="s">
        <v>100</v>
      </c>
      <c r="O20" s="97"/>
      <c r="P20" s="97"/>
      <c r="Q20" s="93"/>
      <c r="AA20" s="97"/>
      <c r="AB20" s="97"/>
      <c r="AC20" s="97"/>
      <c r="AD20" s="97"/>
      <c r="AE20" s="97"/>
      <c r="AF20" s="97"/>
    </row>
    <row r="21" spans="1:32" ht="33" customHeight="1" thickTop="1" thickBot="1" x14ac:dyDescent="0.3">
      <c r="A21" s="268" t="s">
        <v>83</v>
      </c>
      <c r="B21" s="278">
        <f>SUM(B9:B20)/12</f>
        <v>34.109166666666674</v>
      </c>
      <c r="C21" s="279"/>
      <c r="D21" s="278">
        <f>SUM(D9:D20)/12</f>
        <v>19.188333333333336</v>
      </c>
      <c r="E21" s="279"/>
      <c r="F21" s="278">
        <f>SUM(F9:F20)/12</f>
        <v>73.993333333333339</v>
      </c>
      <c r="G21" s="279"/>
      <c r="H21" s="279"/>
      <c r="I21" s="278">
        <f>SUM(I9:I20)/12</f>
        <v>20.406666666666666</v>
      </c>
      <c r="J21" s="275" t="s">
        <v>102</v>
      </c>
      <c r="O21" s="93"/>
      <c r="P21" s="93"/>
      <c r="AA21" s="93"/>
      <c r="AB21" s="93"/>
      <c r="AC21" s="93"/>
      <c r="AD21" s="93"/>
      <c r="AE21" s="93"/>
      <c r="AF21" s="93"/>
    </row>
    <row r="22" spans="1:32" ht="25.5" customHeight="1" thickTop="1" x14ac:dyDescent="0.25">
      <c r="A22" s="436" t="s">
        <v>409</v>
      </c>
      <c r="B22" s="436"/>
      <c r="C22" s="436"/>
      <c r="D22" s="436"/>
      <c r="E22" s="47"/>
      <c r="F22" s="437" t="s">
        <v>326</v>
      </c>
      <c r="G22" s="437"/>
      <c r="H22" s="437"/>
      <c r="I22" s="437"/>
      <c r="J22" s="437"/>
    </row>
    <row r="23" spans="1:32" ht="31.5" customHeight="1" x14ac:dyDescent="0.25">
      <c r="A23" s="450" t="s">
        <v>335</v>
      </c>
      <c r="B23" s="450"/>
      <c r="C23" s="450"/>
      <c r="D23" s="450"/>
      <c r="E23" s="94"/>
      <c r="F23" s="451" t="s">
        <v>309</v>
      </c>
      <c r="G23" s="451"/>
      <c r="H23" s="451"/>
      <c r="I23" s="451"/>
      <c r="J23" s="451"/>
    </row>
    <row r="24" spans="1:32" ht="18" customHeight="1" x14ac:dyDescent="0.25">
      <c r="A24" s="92"/>
      <c r="B24" s="94"/>
      <c r="C24" s="94"/>
      <c r="D24" s="94"/>
      <c r="E24" s="94"/>
      <c r="F24" s="82"/>
      <c r="G24" s="82"/>
      <c r="H24" s="82"/>
      <c r="I24" s="82"/>
      <c r="J24" s="82"/>
    </row>
    <row r="25" spans="1:32" ht="23.25" customHeight="1" x14ac:dyDescent="0.25">
      <c r="D25" s="452"/>
      <c r="E25" s="452"/>
      <c r="F25" s="452"/>
      <c r="G25" s="452"/>
      <c r="H25" s="452"/>
      <c r="I25" s="452"/>
      <c r="J25" s="452"/>
    </row>
    <row r="26" spans="1:32" ht="18" customHeight="1" x14ac:dyDescent="0.25">
      <c r="A26" s="94"/>
      <c r="B26" s="94"/>
      <c r="C26" s="94"/>
      <c r="D26" s="94"/>
      <c r="E26" s="94"/>
      <c r="F26" s="94"/>
      <c r="G26" s="94"/>
      <c r="H26" s="94"/>
      <c r="I26" s="94"/>
    </row>
    <row r="27" spans="1:32" ht="12" customHeight="1" x14ac:dyDescent="0.25">
      <c r="A27" s="94"/>
      <c r="B27" s="94"/>
      <c r="C27" s="94"/>
      <c r="D27" s="94"/>
      <c r="E27" s="94"/>
      <c r="F27" s="94"/>
      <c r="G27" s="94"/>
      <c r="H27" s="94"/>
      <c r="I27" s="94"/>
    </row>
    <row r="28" spans="1:32" ht="4.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</row>
    <row r="29" spans="1:32" ht="18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12.7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12.7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32" ht="12.75" customHeight="1" x14ac:dyDescent="0.25">
      <c r="A32" s="228"/>
      <c r="B32" s="228"/>
      <c r="C32" s="228"/>
      <c r="D32" s="228"/>
      <c r="E32" s="228"/>
      <c r="F32" s="228"/>
      <c r="G32" s="228"/>
      <c r="H32" s="228"/>
      <c r="I32" s="228"/>
    </row>
    <row r="33" spans="1:10" ht="12.75" customHeight="1" x14ac:dyDescent="0.25">
      <c r="A33" s="228"/>
      <c r="B33" s="228"/>
      <c r="C33" s="228"/>
      <c r="D33" s="228"/>
      <c r="E33" s="228"/>
      <c r="F33" s="228"/>
      <c r="G33" s="228"/>
      <c r="H33" s="228"/>
      <c r="I33" s="228"/>
    </row>
    <row r="34" spans="1:10" ht="12.75" customHeight="1" x14ac:dyDescent="0.25">
      <c r="A34" s="228"/>
      <c r="B34" s="228"/>
      <c r="C34" s="228"/>
      <c r="D34" s="228"/>
      <c r="E34" s="228"/>
      <c r="F34" s="228"/>
      <c r="G34" s="228"/>
      <c r="H34" s="228"/>
      <c r="I34" s="228"/>
    </row>
    <row r="35" spans="1:10" ht="5.25" customHeight="1" x14ac:dyDescent="0.25">
      <c r="A35" s="94"/>
      <c r="B35" s="94"/>
      <c r="C35" s="94"/>
      <c r="D35" s="94"/>
      <c r="E35" s="94"/>
      <c r="F35" s="94"/>
      <c r="G35" s="94"/>
      <c r="H35" s="94"/>
      <c r="I35" s="94"/>
    </row>
    <row r="36" spans="1:10" ht="15.75" customHeight="1" x14ac:dyDescent="0.25">
      <c r="A36" s="44"/>
      <c r="B36" s="45"/>
      <c r="C36" s="45"/>
      <c r="D36" s="45"/>
      <c r="E36" s="45"/>
      <c r="F36" s="46"/>
      <c r="G36" s="46"/>
      <c r="H36" s="46"/>
      <c r="I36" s="46"/>
    </row>
    <row r="37" spans="1:10" ht="33" customHeight="1" x14ac:dyDescent="0.25">
      <c r="A37" s="453" t="s">
        <v>162</v>
      </c>
      <c r="B37" s="453"/>
      <c r="C37" s="453"/>
      <c r="D37" s="453"/>
      <c r="E37" s="48"/>
      <c r="F37" s="449" t="s">
        <v>413</v>
      </c>
      <c r="G37" s="449"/>
      <c r="H37" s="449"/>
      <c r="I37" s="449"/>
      <c r="J37" s="449"/>
    </row>
  </sheetData>
  <mergeCells count="19"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  <mergeCell ref="F7:F8"/>
    <mergeCell ref="I7:I8"/>
    <mergeCell ref="A22:D22"/>
    <mergeCell ref="F22:J22"/>
    <mergeCell ref="F37:J37"/>
    <mergeCell ref="A23:D23"/>
    <mergeCell ref="F23:J23"/>
    <mergeCell ref="D25:J25"/>
    <mergeCell ref="A37:D37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32"/>
  <sheetViews>
    <sheetView rightToLeft="1" view="pageBreakPreview" topLeftCell="A19" zoomScale="154" zoomScaleSheetLayoutView="154" workbookViewId="0">
      <selection activeCell="A27" sqref="A27"/>
    </sheetView>
  </sheetViews>
  <sheetFormatPr defaultColWidth="9" defaultRowHeight="15.75" x14ac:dyDescent="0.25"/>
  <cols>
    <col min="1" max="1" width="13.75" style="20" customWidth="1"/>
    <col min="2" max="2" width="12.25" style="19" customWidth="1"/>
    <col min="3" max="3" width="0.5" style="19" customWidth="1"/>
    <col min="4" max="4" width="14.25" style="19" customWidth="1"/>
    <col min="5" max="5" width="0.5" style="19" customWidth="1"/>
    <col min="6" max="6" width="13.5" style="19" customWidth="1"/>
    <col min="7" max="7" width="2.75" style="19" hidden="1" customWidth="1"/>
    <col min="8" max="8" width="0.5" style="19" customWidth="1"/>
    <col min="9" max="9" width="13.75" style="19" customWidth="1"/>
    <col min="10" max="10" width="12.5" style="19" customWidth="1"/>
    <col min="11" max="14" width="9" style="19"/>
    <col min="15" max="15" width="9.375" style="19" bestFit="1" customWidth="1"/>
    <col min="16" max="16384" width="9" style="19"/>
  </cols>
  <sheetData>
    <row r="1" spans="1:29" ht="32.25" customHeight="1" x14ac:dyDescent="0.25">
      <c r="A1" s="438" t="s">
        <v>387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2.25" customHeight="1" x14ac:dyDescent="0.25">
      <c r="A2" s="439" t="s">
        <v>422</v>
      </c>
      <c r="B2" s="439"/>
      <c r="C2" s="439"/>
      <c r="D2" s="439"/>
      <c r="E2" s="439"/>
      <c r="F2" s="439"/>
      <c r="G2" s="439"/>
      <c r="H2" s="439"/>
      <c r="I2" s="439"/>
      <c r="J2" s="439"/>
      <c r="N2" s="395"/>
    </row>
    <row r="3" spans="1:29" ht="19.5" customHeight="1" thickBot="1" x14ac:dyDescent="0.3">
      <c r="A3" s="43" t="s">
        <v>289</v>
      </c>
      <c r="B3" s="41"/>
      <c r="C3" s="41"/>
      <c r="D3" s="41"/>
      <c r="E3" s="41"/>
      <c r="F3" s="41"/>
      <c r="G3" s="41"/>
      <c r="H3" s="41"/>
      <c r="I3" s="41"/>
      <c r="J3" s="76" t="s">
        <v>290</v>
      </c>
      <c r="N3" s="395"/>
    </row>
    <row r="4" spans="1:29" ht="39.75" customHeight="1" thickTop="1" x14ac:dyDescent="0.25">
      <c r="A4" s="440" t="s">
        <v>386</v>
      </c>
      <c r="B4" s="443" t="s">
        <v>425</v>
      </c>
      <c r="C4" s="443"/>
      <c r="D4" s="443"/>
      <c r="E4" s="406"/>
      <c r="F4" s="443" t="s">
        <v>426</v>
      </c>
      <c r="G4" s="443"/>
      <c r="H4" s="443"/>
      <c r="I4" s="443"/>
      <c r="J4" s="444" t="s">
        <v>423</v>
      </c>
      <c r="N4" s="395"/>
    </row>
    <row r="5" spans="1:29" ht="33.75" customHeight="1" thickBot="1" x14ac:dyDescent="0.3">
      <c r="A5" s="441"/>
      <c r="B5" s="459" t="s">
        <v>424</v>
      </c>
      <c r="C5" s="459"/>
      <c r="D5" s="459"/>
      <c r="E5" s="411"/>
      <c r="F5" s="448" t="s">
        <v>440</v>
      </c>
      <c r="G5" s="448"/>
      <c r="H5" s="448"/>
      <c r="I5" s="448"/>
      <c r="J5" s="445"/>
      <c r="N5" s="395"/>
    </row>
    <row r="6" spans="1:29" ht="25.5" customHeight="1" thickTop="1" x14ac:dyDescent="0.25">
      <c r="A6" s="441"/>
      <c r="B6" s="381" t="s">
        <v>49</v>
      </c>
      <c r="C6" s="376"/>
      <c r="D6" s="381" t="s">
        <v>50</v>
      </c>
      <c r="E6" s="376"/>
      <c r="F6" s="381" t="s">
        <v>334</v>
      </c>
      <c r="G6" s="298"/>
      <c r="H6" s="376"/>
      <c r="I6" s="381" t="s">
        <v>384</v>
      </c>
      <c r="J6" s="445"/>
      <c r="N6" s="395"/>
      <c r="P6" s="444" t="s">
        <v>113</v>
      </c>
    </row>
    <row r="7" spans="1:29" ht="27" customHeight="1" x14ac:dyDescent="0.25">
      <c r="A7" s="442"/>
      <c r="B7" s="391" t="s">
        <v>103</v>
      </c>
      <c r="C7" s="392"/>
      <c r="D7" s="391" t="s">
        <v>104</v>
      </c>
      <c r="E7" s="392"/>
      <c r="F7" s="432" t="s">
        <v>88</v>
      </c>
      <c r="G7" s="392"/>
      <c r="H7" s="392"/>
      <c r="I7" s="391" t="s">
        <v>89</v>
      </c>
      <c r="J7" s="446"/>
      <c r="N7" s="395"/>
      <c r="P7" s="445"/>
    </row>
    <row r="8" spans="1:29" ht="35.1" customHeight="1" thickBot="1" x14ac:dyDescent="0.3">
      <c r="A8" s="393" t="s">
        <v>213</v>
      </c>
      <c r="B8" s="388">
        <f>'[1]نينوى '!B20</f>
        <v>29.105000000000004</v>
      </c>
      <c r="C8" s="388">
        <v>6.78</v>
      </c>
      <c r="D8" s="388">
        <f>'[1]نينوى '!D20</f>
        <v>17.010000000000002</v>
      </c>
      <c r="E8" s="389"/>
      <c r="F8" s="388">
        <f>'[1]نينوى '!F20</f>
        <v>59.232500000000009</v>
      </c>
      <c r="G8" s="390"/>
      <c r="H8" s="390"/>
      <c r="I8" s="388">
        <f>'[1]نينوى '!I20</f>
        <v>27.5825</v>
      </c>
      <c r="J8" s="378" t="s">
        <v>212</v>
      </c>
      <c r="N8" s="395"/>
      <c r="P8" s="458"/>
    </row>
    <row r="9" spans="1:29" ht="35.1" customHeight="1" x14ac:dyDescent="0.25">
      <c r="A9" s="394" t="s">
        <v>46</v>
      </c>
      <c r="B9" s="346">
        <f>'[1]كركوك 13'!B21</f>
        <v>30.735833333333336</v>
      </c>
      <c r="C9" s="346">
        <v>6.78</v>
      </c>
      <c r="D9" s="346">
        <f>'[1]كركوك 13'!D21</f>
        <v>15.760833333333332</v>
      </c>
      <c r="E9" s="226"/>
      <c r="F9" s="346">
        <f>'[1]كركوك 13'!F21</f>
        <v>67.880833333333328</v>
      </c>
      <c r="G9" s="18"/>
      <c r="H9" s="18"/>
      <c r="I9" s="346">
        <f>'[1]كركوك 13'!I21</f>
        <v>24.592500000000005</v>
      </c>
      <c r="J9" s="378" t="s">
        <v>107</v>
      </c>
      <c r="N9" s="395"/>
    </row>
    <row r="10" spans="1:29" ht="35.1" customHeight="1" x14ac:dyDescent="0.25">
      <c r="A10" s="394" t="s">
        <v>204</v>
      </c>
      <c r="B10" s="346">
        <f>'[1]ديالى 15'!B21</f>
        <v>31.272499999999997</v>
      </c>
      <c r="C10" s="346">
        <f>'[1]ديالى 15'!C21</f>
        <v>0</v>
      </c>
      <c r="D10" s="346">
        <f>'[1]ديالى 15'!D21</f>
        <v>14.850833333333332</v>
      </c>
      <c r="E10" s="346">
        <f>'[1]ديالى 15'!E21</f>
        <v>0</v>
      </c>
      <c r="F10" s="346">
        <f>'[1]ديالى 15'!F21</f>
        <v>66.294166666666669</v>
      </c>
      <c r="G10" s="346">
        <f>'[1]ديالى 15'!G21</f>
        <v>0</v>
      </c>
      <c r="H10" s="346">
        <f>'[1]ديالى 15'!H21</f>
        <v>0</v>
      </c>
      <c r="I10" s="346">
        <f>'[1]ديالى 15'!I21</f>
        <v>19.993333333333336</v>
      </c>
      <c r="J10" s="378" t="s">
        <v>115</v>
      </c>
      <c r="N10" s="395"/>
    </row>
    <row r="11" spans="1:29" ht="35.1" customHeight="1" thickBot="1" x14ac:dyDescent="0.3">
      <c r="A11" s="394" t="s">
        <v>201</v>
      </c>
      <c r="B11" s="346">
        <f>'[1]الانبار 6'!B21</f>
        <v>28.359166666666663</v>
      </c>
      <c r="C11" s="346">
        <f>'[1]الانبار 6'!C21</f>
        <v>0</v>
      </c>
      <c r="D11" s="346">
        <f>'[1]الانبار 6'!D21</f>
        <v>14.35</v>
      </c>
      <c r="E11" s="346">
        <f>'[1]الانبار 6'!E21</f>
        <v>0</v>
      </c>
      <c r="F11" s="346">
        <f>'[1]الانبار 6'!F21</f>
        <v>58.38750000000001</v>
      </c>
      <c r="G11" s="346">
        <f>'[1]الانبار 6'!G21</f>
        <v>0</v>
      </c>
      <c r="H11" s="346">
        <f>'[1]الانبار 6'!H21</f>
        <v>0</v>
      </c>
      <c r="I11" s="346">
        <f>'[1]الانبار 6'!I21</f>
        <v>19.8475</v>
      </c>
      <c r="J11" s="378" t="s">
        <v>320</v>
      </c>
      <c r="N11" s="395"/>
    </row>
    <row r="12" spans="1:29" ht="35.1" customHeight="1" x14ac:dyDescent="0.25">
      <c r="A12" s="394" t="s">
        <v>22</v>
      </c>
      <c r="B12" s="346">
        <f>'[1] بغداد 1'!B21</f>
        <v>31.235833333333332</v>
      </c>
      <c r="C12" s="346">
        <f>'[1] بغداد 1'!C21</f>
        <v>0</v>
      </c>
      <c r="D12" s="346">
        <f>'[1] بغداد 1'!D21</f>
        <v>15.655000000000001</v>
      </c>
      <c r="E12" s="346">
        <f>'[1] بغداد 1'!E21</f>
        <v>0</v>
      </c>
      <c r="F12" s="346">
        <f>'[1] بغداد 1'!F21</f>
        <v>62.872500000000002</v>
      </c>
      <c r="G12" s="346">
        <f>'[1] بغداد 1'!G21</f>
        <v>0</v>
      </c>
      <c r="H12" s="346">
        <f>'[1] بغداد 1'!H21</f>
        <v>0</v>
      </c>
      <c r="I12" s="346">
        <f>'[1] بغداد 1'!I21</f>
        <v>19.260833333333334</v>
      </c>
      <c r="J12" s="378" t="s">
        <v>200</v>
      </c>
      <c r="N12" s="395"/>
      <c r="AA12" s="95"/>
      <c r="AB12" s="95"/>
      <c r="AC12" s="95"/>
    </row>
    <row r="13" spans="1:29" ht="35.1" customHeight="1" x14ac:dyDescent="0.25">
      <c r="A13" s="394" t="s">
        <v>24</v>
      </c>
      <c r="B13" s="346">
        <f>'[1]بابل 8 '!B21</f>
        <v>32.917499999999997</v>
      </c>
      <c r="C13" s="346">
        <f>'[1]بابل 8 '!C21</f>
        <v>0</v>
      </c>
      <c r="D13" s="346">
        <f>'[1]بابل 8 '!D21</f>
        <v>16.3825</v>
      </c>
      <c r="E13" s="346">
        <f>'[1]بابل 8 '!E21</f>
        <v>0</v>
      </c>
      <c r="F13" s="346">
        <f>'[1]بابل 8 '!F21</f>
        <v>55.115833333333342</v>
      </c>
      <c r="G13" s="346">
        <f>'[1]بابل 8 '!G21</f>
        <v>0</v>
      </c>
      <c r="H13" s="346">
        <f>'[1]بابل 8 '!H21</f>
        <v>0</v>
      </c>
      <c r="I13" s="346">
        <f>'[1]بابل 8 '!I21</f>
        <v>15.655000000000001</v>
      </c>
      <c r="J13" s="378" t="s">
        <v>117</v>
      </c>
      <c r="N13" s="395"/>
    </row>
    <row r="14" spans="1:29" ht="35.1" customHeight="1" x14ac:dyDescent="0.25">
      <c r="A14" s="394" t="s">
        <v>25</v>
      </c>
      <c r="B14" s="346">
        <f>[1]كربلاء9!B20</f>
        <v>32.022500000000001</v>
      </c>
      <c r="C14" s="346">
        <f>[1]كربلاء9!C20</f>
        <v>0</v>
      </c>
      <c r="D14" s="346">
        <f>[1]كربلاء9!D20</f>
        <v>16.385833333333334</v>
      </c>
      <c r="E14" s="346">
        <f>[1]كربلاء9!E20</f>
        <v>0</v>
      </c>
      <c r="F14" s="346">
        <f>[1]كربلاء9!F20</f>
        <v>58.653333333333343</v>
      </c>
      <c r="G14" s="346">
        <f>[1]كربلاء9!G20</f>
        <v>0</v>
      </c>
      <c r="H14" s="346">
        <f>[1]كربلاء9!H20</f>
        <v>0</v>
      </c>
      <c r="I14" s="346">
        <f>[1]كربلاء9!I20</f>
        <v>18.844166666666663</v>
      </c>
      <c r="J14" s="378" t="s">
        <v>118</v>
      </c>
      <c r="L14" s="379"/>
      <c r="M14" s="379"/>
      <c r="N14" s="396"/>
      <c r="O14" s="379"/>
    </row>
    <row r="15" spans="1:29" ht="35.1" customHeight="1" x14ac:dyDescent="0.25">
      <c r="A15" s="394" t="s">
        <v>29</v>
      </c>
      <c r="B15" s="346">
        <f>'[1]واسط 7'!B21</f>
        <v>31.55</v>
      </c>
      <c r="C15" s="346">
        <f>'[1]واسط 7'!C21</f>
        <v>0</v>
      </c>
      <c r="D15" s="346">
        <f>'[1]واسط 7'!D21</f>
        <v>16.404166666666665</v>
      </c>
      <c r="E15" s="346">
        <f>'[1]واسط 7'!E21</f>
        <v>0</v>
      </c>
      <c r="F15" s="346">
        <f>'[1]واسط 7'!F21</f>
        <v>64.307500000000005</v>
      </c>
      <c r="G15" s="346">
        <f>'[1]واسط 7'!G21</f>
        <v>0</v>
      </c>
      <c r="H15" s="346">
        <f>'[1]واسط 7'!H21</f>
        <v>0</v>
      </c>
      <c r="I15" s="346">
        <f>'[1]واسط 7'!I21</f>
        <v>19.850000000000001</v>
      </c>
      <c r="J15" s="378" t="s">
        <v>119</v>
      </c>
      <c r="L15" s="379"/>
      <c r="M15" s="379"/>
      <c r="N15" s="397"/>
      <c r="O15" s="379"/>
    </row>
    <row r="16" spans="1:29" ht="35.1" customHeight="1" x14ac:dyDescent="0.25">
      <c r="A16" s="394" t="s">
        <v>208</v>
      </c>
      <c r="B16" s="346">
        <f>'[1]صلاح الدين 5'!B21</f>
        <v>31.309166666666659</v>
      </c>
      <c r="C16" s="346">
        <f>'[1]صلاح الدين 5'!C21</f>
        <v>0</v>
      </c>
      <c r="D16" s="346">
        <f>'[1]صلاح الدين 5'!D21</f>
        <v>16.799999999999997</v>
      </c>
      <c r="E16" s="346">
        <f>'[1]صلاح الدين 5'!E21</f>
        <v>0</v>
      </c>
      <c r="F16" s="346">
        <f>'[1]صلاح الدين 5'!F21</f>
        <v>61.942499999999995</v>
      </c>
      <c r="G16" s="346">
        <f>'[1]صلاح الدين 5'!G21</f>
        <v>0</v>
      </c>
      <c r="H16" s="346">
        <f>'[1]صلاح الدين 5'!H21</f>
        <v>0</v>
      </c>
      <c r="I16" s="346">
        <f>'[1]صلاح الدين 5'!I21</f>
        <v>21.482500000000002</v>
      </c>
      <c r="J16" s="378" t="s">
        <v>207</v>
      </c>
      <c r="L16" s="379"/>
      <c r="M16" s="379"/>
      <c r="N16" s="396"/>
      <c r="O16" s="379"/>
    </row>
    <row r="17" spans="1:26" ht="35.1" customHeight="1" x14ac:dyDescent="0.25">
      <c r="A17" s="394" t="s">
        <v>26</v>
      </c>
      <c r="B17" s="346">
        <f>'[1]النجف 12'!B21</f>
        <v>31.958333333333339</v>
      </c>
      <c r="C17" s="346">
        <f>'[1]النجف 12'!C21</f>
        <v>0</v>
      </c>
      <c r="D17" s="346">
        <f>'[1]النجف 12'!D21</f>
        <v>16.385000000000005</v>
      </c>
      <c r="E17" s="346">
        <f>'[1]النجف 12'!E21</f>
        <v>0</v>
      </c>
      <c r="F17" s="346">
        <f>'[1]النجف 12'!F21</f>
        <v>75.344999999999999</v>
      </c>
      <c r="G17" s="346">
        <f>'[1]النجف 12'!G21</f>
        <v>0</v>
      </c>
      <c r="H17" s="346">
        <f>'[1]النجف 12'!H21</f>
        <v>0</v>
      </c>
      <c r="I17" s="346">
        <f>'[1]النجف 12'!I21</f>
        <v>26.550833333333333</v>
      </c>
      <c r="J17" s="378" t="s">
        <v>110</v>
      </c>
      <c r="L17" s="380"/>
      <c r="M17" s="379"/>
      <c r="N17" s="396"/>
      <c r="O17" s="379"/>
      <c r="R17" s="93"/>
      <c r="S17" s="93"/>
      <c r="T17" s="93"/>
      <c r="U17" s="93"/>
      <c r="V17" s="93"/>
      <c r="W17" s="93"/>
      <c r="X17" s="93"/>
      <c r="Y17" s="93"/>
      <c r="Z17" s="93"/>
    </row>
    <row r="18" spans="1:26" ht="35.1" customHeight="1" x14ac:dyDescent="0.25">
      <c r="A18" s="394" t="s">
        <v>385</v>
      </c>
      <c r="B18" s="346" t="s">
        <v>84</v>
      </c>
      <c r="C18" s="346"/>
      <c r="D18" s="346" t="s">
        <v>84</v>
      </c>
      <c r="E18" s="346"/>
      <c r="F18" s="346" t="s">
        <v>84</v>
      </c>
      <c r="G18" s="346"/>
      <c r="H18" s="346"/>
      <c r="I18" s="346" t="s">
        <v>84</v>
      </c>
      <c r="J18" s="378" t="s">
        <v>321</v>
      </c>
      <c r="L18" s="380"/>
      <c r="M18" s="379"/>
      <c r="N18" s="379"/>
      <c r="O18" s="379"/>
      <c r="R18" s="93"/>
      <c r="S18" s="93"/>
      <c r="T18" s="93"/>
      <c r="U18" s="93"/>
      <c r="V18" s="93"/>
      <c r="W18" s="93"/>
      <c r="X18" s="93"/>
      <c r="Y18" s="93"/>
      <c r="Z18" s="93"/>
    </row>
    <row r="19" spans="1:26" ht="35.1" customHeight="1" x14ac:dyDescent="0.25">
      <c r="A19" s="394" t="s">
        <v>27</v>
      </c>
      <c r="B19" s="346">
        <f>'[1]المثنى 11'!B21</f>
        <v>33.475833333333334</v>
      </c>
      <c r="C19" s="346">
        <f>'[1]المثنى 11'!C21</f>
        <v>0</v>
      </c>
      <c r="D19" s="346">
        <f>'[1]المثنى 11'!D21</f>
        <v>16.741666666666664</v>
      </c>
      <c r="E19" s="346">
        <f>'[1]المثنى 11'!E21</f>
        <v>0</v>
      </c>
      <c r="F19" s="346">
        <f>'[1]المثنى 11'!F21</f>
        <v>52.340833333333329</v>
      </c>
      <c r="G19" s="346">
        <f>'[1]المثنى 11'!G21</f>
        <v>0</v>
      </c>
      <c r="H19" s="346">
        <f>'[1]المثنى 11'!H21</f>
        <v>0</v>
      </c>
      <c r="I19" s="346">
        <f>'[1]المثنى 11'!I21</f>
        <v>16.280833333333334</v>
      </c>
      <c r="J19" s="378" t="s">
        <v>322</v>
      </c>
      <c r="Q19" s="93"/>
    </row>
    <row r="20" spans="1:26" ht="35.1" customHeight="1" x14ac:dyDescent="0.25">
      <c r="A20" s="394" t="s">
        <v>28</v>
      </c>
      <c r="B20" s="346">
        <f>'[1]ذي قار '!B21</f>
        <v>33.877499999999998</v>
      </c>
      <c r="C20" s="346">
        <f>'[1]ذي قار '!C21</f>
        <v>0</v>
      </c>
      <c r="D20" s="346">
        <f>'[1]ذي قار '!D21</f>
        <v>17.084166666666665</v>
      </c>
      <c r="E20" s="346">
        <f>'[1]ذي قار '!E21</f>
        <v>0</v>
      </c>
      <c r="F20" s="346">
        <f>'[1]ذي قار '!F21</f>
        <v>59.859166666666674</v>
      </c>
      <c r="G20" s="346">
        <f>'[1]ذي قار '!G21</f>
        <v>0</v>
      </c>
      <c r="H20" s="346">
        <f>'[1]ذي قار '!H21</f>
        <v>0</v>
      </c>
      <c r="I20" s="346">
        <f>'[1]ذي قار '!I21</f>
        <v>16.150833333333335</v>
      </c>
      <c r="J20" s="378" t="s">
        <v>192</v>
      </c>
      <c r="Q20" s="93"/>
    </row>
    <row r="21" spans="1:26" ht="35.1" customHeight="1" x14ac:dyDescent="0.25">
      <c r="A21" s="394" t="s">
        <v>30</v>
      </c>
      <c r="B21" s="346">
        <f>'[1]ميسان 10 '!B21</f>
        <v>33.260833333333331</v>
      </c>
      <c r="C21" s="346">
        <f>'[1]ميسان 10 '!C21</f>
        <v>0</v>
      </c>
      <c r="D21" s="346">
        <f>'[1]ميسان 10 '!D21</f>
        <v>17.395</v>
      </c>
      <c r="E21" s="346">
        <f>'[1]ميسان 10 '!E21</f>
        <v>0</v>
      </c>
      <c r="F21" s="346">
        <f>'[1]ميسان 10 '!F21</f>
        <v>63.791666666666664</v>
      </c>
      <c r="G21" s="346">
        <f>'[1]ميسان 10 '!G21</f>
        <v>0</v>
      </c>
      <c r="H21" s="346">
        <f>'[1]ميسان 10 '!H21</f>
        <v>0</v>
      </c>
      <c r="I21" s="346">
        <f>'[1]ميسان 10 '!I21</f>
        <v>18.740833333333331</v>
      </c>
      <c r="J21" s="378" t="s">
        <v>124</v>
      </c>
      <c r="Q21" s="93"/>
    </row>
    <row r="22" spans="1:26" ht="35.1" customHeight="1" thickBot="1" x14ac:dyDescent="0.3">
      <c r="A22" s="412" t="s">
        <v>31</v>
      </c>
      <c r="B22" s="347">
        <f>'[1]البصرة 2'!B21</f>
        <v>34.109166666666674</v>
      </c>
      <c r="C22" s="347">
        <f>'[1]البصرة 2'!C21</f>
        <v>0</v>
      </c>
      <c r="D22" s="347">
        <f>'[1]البصرة 2'!D21</f>
        <v>19.188333333333336</v>
      </c>
      <c r="E22" s="347">
        <f>'[1]البصرة 2'!E21</f>
        <v>0</v>
      </c>
      <c r="F22" s="347">
        <f>'[1]البصرة 2'!F21</f>
        <v>73.993333333333339</v>
      </c>
      <c r="G22" s="347">
        <f>'[1]البصرة 2'!G21</f>
        <v>0</v>
      </c>
      <c r="H22" s="347">
        <f>'[1]البصرة 2'!H21</f>
        <v>0</v>
      </c>
      <c r="I22" s="347">
        <f>'[1]البصرة 2'!I21</f>
        <v>20.406666666666666</v>
      </c>
      <c r="J22" s="413" t="s">
        <v>323</v>
      </c>
      <c r="Q22" s="93"/>
    </row>
    <row r="23" spans="1:26" ht="30" customHeight="1" thickTop="1" x14ac:dyDescent="0.25">
      <c r="A23" s="450" t="s">
        <v>191</v>
      </c>
      <c r="B23" s="450"/>
      <c r="C23" s="450"/>
      <c r="D23" s="450"/>
      <c r="E23" s="228"/>
      <c r="F23" s="451" t="s">
        <v>112</v>
      </c>
      <c r="G23" s="451"/>
      <c r="H23" s="451"/>
      <c r="I23" s="451"/>
      <c r="J23" s="451"/>
    </row>
    <row r="24" spans="1:26" ht="18" customHeight="1" x14ac:dyDescent="0.25">
      <c r="A24" s="450" t="s">
        <v>335</v>
      </c>
      <c r="B24" s="450"/>
      <c r="C24" s="450"/>
      <c r="D24" s="450"/>
      <c r="E24" s="228"/>
      <c r="F24" s="451" t="s">
        <v>309</v>
      </c>
      <c r="G24" s="451"/>
      <c r="H24" s="451"/>
      <c r="I24" s="451"/>
      <c r="J24" s="451"/>
    </row>
    <row r="25" spans="1:26" ht="17.25" customHeight="1" x14ac:dyDescent="0.25">
      <c r="A25" s="450"/>
      <c r="B25" s="450"/>
      <c r="C25" s="450"/>
      <c r="D25" s="450"/>
      <c r="E25" s="228"/>
      <c r="F25" s="451"/>
      <c r="G25" s="451"/>
      <c r="H25" s="451"/>
      <c r="I25" s="451"/>
      <c r="J25" s="451"/>
    </row>
    <row r="26" spans="1:26" ht="17.25" customHeight="1" x14ac:dyDescent="0.25">
      <c r="A26" s="433"/>
      <c r="B26" s="433"/>
      <c r="C26" s="433"/>
      <c r="D26" s="433"/>
      <c r="E26" s="228"/>
      <c r="F26" s="434"/>
      <c r="G26" s="434"/>
      <c r="H26" s="434"/>
      <c r="I26" s="434"/>
      <c r="J26" s="434"/>
    </row>
    <row r="27" spans="1:26" ht="17.25" customHeight="1" x14ac:dyDescent="0.25">
      <c r="A27" s="433"/>
      <c r="B27" s="433"/>
      <c r="C27" s="433"/>
      <c r="D27" s="433"/>
      <c r="E27" s="228"/>
      <c r="F27" s="434"/>
      <c r="G27" s="434"/>
      <c r="H27" s="434"/>
      <c r="I27" s="434"/>
      <c r="J27" s="434"/>
    </row>
    <row r="28" spans="1:26" ht="17.25" customHeight="1" x14ac:dyDescent="0.25">
      <c r="A28" s="433"/>
      <c r="B28" s="433"/>
      <c r="C28" s="433"/>
      <c r="D28" s="433"/>
      <c r="E28" s="228"/>
      <c r="F28" s="434"/>
      <c r="G28" s="434"/>
      <c r="H28" s="434"/>
      <c r="I28" s="434"/>
      <c r="J28" s="434"/>
    </row>
    <row r="29" spans="1:26" ht="17.25" customHeight="1" x14ac:dyDescent="0.25">
      <c r="A29" s="433"/>
      <c r="B29" s="433"/>
      <c r="C29" s="433"/>
      <c r="D29" s="433"/>
      <c r="E29" s="228"/>
      <c r="F29" s="434"/>
      <c r="G29" s="434"/>
      <c r="H29" s="434"/>
      <c r="I29" s="434"/>
      <c r="J29" s="434"/>
    </row>
    <row r="30" spans="1:26" ht="17.2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26" ht="17.2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26" ht="24" customHeight="1" x14ac:dyDescent="0.25">
      <c r="A32" s="453" t="s">
        <v>162</v>
      </c>
      <c r="B32" s="453"/>
      <c r="C32" s="453"/>
      <c r="D32" s="453"/>
      <c r="E32" s="48"/>
      <c r="F32" s="449" t="s">
        <v>404</v>
      </c>
      <c r="G32" s="449"/>
      <c r="H32" s="449"/>
      <c r="I32" s="449"/>
      <c r="J32" s="449"/>
    </row>
  </sheetData>
  <mergeCells count="15">
    <mergeCell ref="A32:D32"/>
    <mergeCell ref="F32:J32"/>
    <mergeCell ref="A1:J1"/>
    <mergeCell ref="A2:J2"/>
    <mergeCell ref="A4:A7"/>
    <mergeCell ref="B4:D4"/>
    <mergeCell ref="F4:I4"/>
    <mergeCell ref="J4:J7"/>
    <mergeCell ref="B5:D5"/>
    <mergeCell ref="F5:I5"/>
    <mergeCell ref="P6:P8"/>
    <mergeCell ref="A23:D23"/>
    <mergeCell ref="F23:J23"/>
    <mergeCell ref="F24:J25"/>
    <mergeCell ref="A24:D25"/>
  </mergeCells>
  <printOptions horizontalCentered="1"/>
  <pageMargins left="0.45866141700000002" right="0.45866141700000002" top="0.59055118110236204" bottom="0.196850393700787" header="0.31496062992126" footer="0.31496062992126"/>
  <pageSetup paperSize="9" scale="8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rightToLeft="1" view="pageBreakPreview" zoomScale="166" zoomScaleNormal="100" zoomScaleSheetLayoutView="166" workbookViewId="0">
      <selection activeCell="Q5" sqref="Q5:Q10"/>
    </sheetView>
  </sheetViews>
  <sheetFormatPr defaultRowHeight="12.75" x14ac:dyDescent="0.2"/>
  <cols>
    <col min="1" max="1" width="10.75" style="184" customWidth="1"/>
    <col min="2" max="2" width="9.375" style="184" customWidth="1"/>
    <col min="3" max="3" width="0.25" style="184" customWidth="1"/>
    <col min="4" max="4" width="9.375" style="184" customWidth="1"/>
    <col min="5" max="5" width="0.25" style="184" customWidth="1"/>
    <col min="6" max="6" width="8.75" style="184" customWidth="1"/>
    <col min="7" max="7" width="0.25" style="184" customWidth="1"/>
    <col min="8" max="8" width="11.625" style="184" customWidth="1"/>
    <col min="9" max="9" width="0.25" style="184" customWidth="1"/>
    <col min="10" max="10" width="10.375" style="184" customWidth="1"/>
    <col min="11" max="11" width="0.25" style="184" customWidth="1"/>
    <col min="12" max="12" width="7.625" style="184" customWidth="1"/>
    <col min="13" max="13" width="0.25" style="184" customWidth="1"/>
    <col min="14" max="14" width="7" style="184" customWidth="1"/>
    <col min="15" max="15" width="0.25" style="184" customWidth="1"/>
    <col min="16" max="16" width="8.125" style="184" customWidth="1"/>
    <col min="17" max="17" width="13.25" style="184" customWidth="1"/>
    <col min="18" max="16384" width="9" style="184"/>
  </cols>
  <sheetData>
    <row r="1" spans="1:17" ht="18" customHeight="1" x14ac:dyDescent="0.2"/>
    <row r="2" spans="1:17" s="217" customFormat="1" ht="21.75" customHeight="1" x14ac:dyDescent="0.2">
      <c r="A2" s="472" t="s">
        <v>373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</row>
    <row r="3" spans="1:17" s="217" customFormat="1" ht="17.25" customHeight="1" x14ac:dyDescent="0.2">
      <c r="A3" s="473" t="s">
        <v>374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</row>
    <row r="4" spans="1:17" ht="23.25" customHeight="1" thickBot="1" x14ac:dyDescent="0.25">
      <c r="A4" s="218" t="s">
        <v>305</v>
      </c>
      <c r="B4" s="213"/>
      <c r="C4" s="213"/>
      <c r="D4" s="375"/>
      <c r="E4" s="213"/>
      <c r="F4" s="210"/>
      <c r="G4" s="210"/>
      <c r="H4" s="215"/>
      <c r="I4" s="215"/>
      <c r="J4" s="213"/>
      <c r="K4" s="213"/>
      <c r="L4" s="475"/>
      <c r="M4" s="475"/>
      <c r="N4" s="475"/>
      <c r="O4" s="372"/>
      <c r="P4" s="211"/>
      <c r="Q4" s="421" t="s">
        <v>291</v>
      </c>
    </row>
    <row r="5" spans="1:17" ht="24" customHeight="1" thickTop="1" x14ac:dyDescent="0.2">
      <c r="A5" s="440" t="s">
        <v>35</v>
      </c>
      <c r="B5" s="443" t="s">
        <v>339</v>
      </c>
      <c r="C5" s="443"/>
      <c r="D5" s="443"/>
      <c r="E5" s="443"/>
      <c r="F5" s="443"/>
      <c r="G5" s="399"/>
      <c r="H5" s="443" t="s">
        <v>340</v>
      </c>
      <c r="I5" s="443"/>
      <c r="J5" s="443"/>
      <c r="K5" s="443"/>
      <c r="L5" s="443"/>
      <c r="M5" s="399"/>
      <c r="N5" s="443" t="s">
        <v>341</v>
      </c>
      <c r="O5" s="443"/>
      <c r="P5" s="443"/>
      <c r="Q5" s="444" t="s">
        <v>87</v>
      </c>
    </row>
    <row r="6" spans="1:17" ht="28.5" customHeight="1" x14ac:dyDescent="0.2">
      <c r="A6" s="441"/>
      <c r="B6" s="474"/>
      <c r="C6" s="474"/>
      <c r="D6" s="474"/>
      <c r="E6" s="474"/>
      <c r="F6" s="474"/>
      <c r="G6" s="400"/>
      <c r="H6" s="474"/>
      <c r="I6" s="474"/>
      <c r="J6" s="474"/>
      <c r="K6" s="474"/>
      <c r="L6" s="474"/>
      <c r="M6" s="400"/>
      <c r="N6" s="474"/>
      <c r="O6" s="474"/>
      <c r="P6" s="474"/>
      <c r="Q6" s="445"/>
    </row>
    <row r="7" spans="1:17" ht="24.75" customHeight="1" x14ac:dyDescent="0.2">
      <c r="A7" s="441"/>
      <c r="B7" s="459" t="s">
        <v>390</v>
      </c>
      <c r="C7" s="459"/>
      <c r="D7" s="459"/>
      <c r="E7" s="459"/>
      <c r="F7" s="459"/>
      <c r="G7" s="371"/>
      <c r="H7" s="459" t="s">
        <v>392</v>
      </c>
      <c r="I7" s="459"/>
      <c r="J7" s="459"/>
      <c r="K7" s="459"/>
      <c r="L7" s="459"/>
      <c r="M7" s="371"/>
      <c r="N7" s="459" t="s">
        <v>391</v>
      </c>
      <c r="O7" s="459"/>
      <c r="P7" s="459"/>
      <c r="Q7" s="445"/>
    </row>
    <row r="8" spans="1:17" ht="30.75" customHeight="1" x14ac:dyDescent="0.2">
      <c r="A8" s="441"/>
      <c r="B8" s="459"/>
      <c r="C8" s="459"/>
      <c r="D8" s="459"/>
      <c r="E8" s="459"/>
      <c r="F8" s="459"/>
      <c r="G8" s="371"/>
      <c r="H8" s="476"/>
      <c r="I8" s="476"/>
      <c r="J8" s="476"/>
      <c r="K8" s="476"/>
      <c r="L8" s="476"/>
      <c r="M8" s="371"/>
      <c r="N8" s="459"/>
      <c r="O8" s="459"/>
      <c r="P8" s="459"/>
      <c r="Q8" s="445"/>
    </row>
    <row r="9" spans="1:17" ht="28.5" customHeight="1" x14ac:dyDescent="0.2">
      <c r="A9" s="441"/>
      <c r="B9" s="403" t="s">
        <v>165</v>
      </c>
      <c r="C9" s="300"/>
      <c r="D9" s="403" t="s">
        <v>229</v>
      </c>
      <c r="E9" s="300"/>
      <c r="F9" s="403" t="s">
        <v>166</v>
      </c>
      <c r="G9" s="404"/>
      <c r="H9" s="403" t="s">
        <v>230</v>
      </c>
      <c r="I9" s="404"/>
      <c r="J9" s="403" t="s">
        <v>167</v>
      </c>
      <c r="K9" s="404"/>
      <c r="L9" s="403" t="s">
        <v>168</v>
      </c>
      <c r="M9" s="300"/>
      <c r="N9" s="403" t="s">
        <v>231</v>
      </c>
      <c r="O9" s="300"/>
      <c r="P9" s="403" t="s">
        <v>169</v>
      </c>
      <c r="Q9" s="445"/>
    </row>
    <row r="10" spans="1:17" ht="25.5" customHeight="1" x14ac:dyDescent="0.2">
      <c r="A10" s="442"/>
      <c r="B10" s="401" t="s">
        <v>251</v>
      </c>
      <c r="C10" s="336"/>
      <c r="D10" s="401" t="s">
        <v>252</v>
      </c>
      <c r="E10" s="336"/>
      <c r="F10" s="401" t="s">
        <v>253</v>
      </c>
      <c r="G10" s="336"/>
      <c r="H10" s="401" t="s">
        <v>254</v>
      </c>
      <c r="I10" s="339"/>
      <c r="J10" s="401" t="s">
        <v>255</v>
      </c>
      <c r="K10" s="336"/>
      <c r="L10" s="401" t="s">
        <v>256</v>
      </c>
      <c r="M10" s="336"/>
      <c r="N10" s="402" t="s">
        <v>257</v>
      </c>
      <c r="O10" s="336"/>
      <c r="P10" s="402" t="s">
        <v>258</v>
      </c>
      <c r="Q10" s="446"/>
    </row>
    <row r="11" spans="1:17" ht="35.1" customHeight="1" x14ac:dyDescent="0.2">
      <c r="A11" s="233" t="s">
        <v>36</v>
      </c>
      <c r="B11" s="365">
        <v>3.5</v>
      </c>
      <c r="C11" s="364"/>
      <c r="D11" s="365">
        <v>38.5</v>
      </c>
      <c r="E11" s="364"/>
      <c r="F11" s="365" t="s">
        <v>84</v>
      </c>
      <c r="G11" s="364"/>
      <c r="H11" s="350">
        <v>28.5</v>
      </c>
      <c r="I11" s="350"/>
      <c r="J11" s="365">
        <v>13.1</v>
      </c>
      <c r="K11" s="364"/>
      <c r="L11" s="365">
        <v>7.2</v>
      </c>
      <c r="M11" s="364"/>
      <c r="N11" s="365">
        <v>5</v>
      </c>
      <c r="O11" s="364"/>
      <c r="P11" s="365">
        <v>6.8</v>
      </c>
      <c r="Q11" s="208" t="s">
        <v>90</v>
      </c>
    </row>
    <row r="12" spans="1:17" ht="35.1" customHeight="1" x14ac:dyDescent="0.2">
      <c r="A12" s="207" t="s">
        <v>37</v>
      </c>
      <c r="B12" s="366">
        <v>0</v>
      </c>
      <c r="C12" s="363"/>
      <c r="D12" s="366">
        <v>27</v>
      </c>
      <c r="E12" s="363"/>
      <c r="F12" s="366" t="s">
        <v>84</v>
      </c>
      <c r="G12" s="363"/>
      <c r="H12" s="99">
        <v>20.399999999999999</v>
      </c>
      <c r="I12" s="99"/>
      <c r="J12" s="366">
        <v>26.2</v>
      </c>
      <c r="K12" s="363"/>
      <c r="L12" s="366">
        <v>14.7</v>
      </c>
      <c r="M12" s="363"/>
      <c r="N12" s="366">
        <v>14.6</v>
      </c>
      <c r="O12" s="363"/>
      <c r="P12" s="366">
        <v>30.5</v>
      </c>
      <c r="Q12" s="204" t="s">
        <v>91</v>
      </c>
    </row>
    <row r="13" spans="1:17" ht="35.1" customHeight="1" x14ac:dyDescent="0.2">
      <c r="A13" s="207" t="s">
        <v>38</v>
      </c>
      <c r="B13" s="366">
        <v>0</v>
      </c>
      <c r="C13" s="363"/>
      <c r="D13" s="366">
        <v>50.6</v>
      </c>
      <c r="E13" s="363"/>
      <c r="F13" s="366" t="s">
        <v>84</v>
      </c>
      <c r="G13" s="363"/>
      <c r="H13" s="99">
        <v>42.9</v>
      </c>
      <c r="I13" s="99"/>
      <c r="J13" s="366">
        <v>53.8</v>
      </c>
      <c r="K13" s="363"/>
      <c r="L13" s="366">
        <v>34.1</v>
      </c>
      <c r="M13" s="363"/>
      <c r="N13" s="366">
        <v>17.2</v>
      </c>
      <c r="O13" s="363"/>
      <c r="P13" s="366">
        <v>29.7</v>
      </c>
      <c r="Q13" s="204" t="s">
        <v>92</v>
      </c>
    </row>
    <row r="14" spans="1:17" ht="35.1" customHeight="1" x14ac:dyDescent="0.2">
      <c r="A14" s="207" t="s">
        <v>39</v>
      </c>
      <c r="B14" s="366">
        <v>0</v>
      </c>
      <c r="C14" s="363"/>
      <c r="D14" s="366">
        <v>10.8</v>
      </c>
      <c r="E14" s="363"/>
      <c r="F14" s="366" t="s">
        <v>84</v>
      </c>
      <c r="G14" s="363"/>
      <c r="H14" s="99">
        <v>12.1</v>
      </c>
      <c r="I14" s="99"/>
      <c r="J14" s="366">
        <v>23.6</v>
      </c>
      <c r="K14" s="363"/>
      <c r="L14" s="366">
        <v>13.2</v>
      </c>
      <c r="M14" s="363"/>
      <c r="N14" s="366">
        <v>27.3</v>
      </c>
      <c r="O14" s="363"/>
      <c r="P14" s="366">
        <v>14.9</v>
      </c>
      <c r="Q14" s="204" t="s">
        <v>93</v>
      </c>
    </row>
    <row r="15" spans="1:17" ht="35.1" customHeight="1" x14ac:dyDescent="0.2">
      <c r="A15" s="207" t="s">
        <v>40</v>
      </c>
      <c r="B15" s="366">
        <v>0.1</v>
      </c>
      <c r="C15" s="363"/>
      <c r="D15" s="366">
        <v>36.799999999999997</v>
      </c>
      <c r="E15" s="363"/>
      <c r="F15" s="366" t="s">
        <v>84</v>
      </c>
      <c r="G15" s="363"/>
      <c r="H15" s="99">
        <v>4</v>
      </c>
      <c r="I15" s="99"/>
      <c r="J15" s="366">
        <v>18.2</v>
      </c>
      <c r="K15" s="363"/>
      <c r="L15" s="366">
        <v>27.9</v>
      </c>
      <c r="M15" s="363"/>
      <c r="N15" s="366">
        <v>25</v>
      </c>
      <c r="O15" s="363"/>
      <c r="P15" s="366">
        <v>12.4</v>
      </c>
      <c r="Q15" s="204" t="s">
        <v>94</v>
      </c>
    </row>
    <row r="16" spans="1:17" ht="35.1" customHeight="1" x14ac:dyDescent="0.2">
      <c r="A16" s="207" t="s">
        <v>41</v>
      </c>
      <c r="B16" s="366">
        <v>0</v>
      </c>
      <c r="C16" s="363"/>
      <c r="D16" s="366">
        <v>1</v>
      </c>
      <c r="E16" s="363"/>
      <c r="F16" s="366" t="s">
        <v>84</v>
      </c>
      <c r="G16" s="363"/>
      <c r="H16" s="99">
        <v>0</v>
      </c>
      <c r="I16" s="99"/>
      <c r="J16" s="366">
        <v>0.4</v>
      </c>
      <c r="K16" s="363"/>
      <c r="L16" s="366">
        <v>0</v>
      </c>
      <c r="M16" s="363"/>
      <c r="N16" s="366">
        <v>0</v>
      </c>
      <c r="O16" s="363"/>
      <c r="P16" s="366">
        <v>0.3</v>
      </c>
      <c r="Q16" s="204" t="s">
        <v>95</v>
      </c>
    </row>
    <row r="17" spans="1:17" ht="35.1" customHeight="1" x14ac:dyDescent="0.2">
      <c r="A17" s="207" t="s">
        <v>42</v>
      </c>
      <c r="B17" s="366">
        <v>0</v>
      </c>
      <c r="C17" s="363"/>
      <c r="D17" s="366">
        <v>0</v>
      </c>
      <c r="E17" s="363"/>
      <c r="F17" s="366" t="s">
        <v>84</v>
      </c>
      <c r="G17" s="363"/>
      <c r="H17" s="99">
        <v>0</v>
      </c>
      <c r="I17" s="99"/>
      <c r="J17" s="366">
        <v>0</v>
      </c>
      <c r="K17" s="363"/>
      <c r="L17" s="366">
        <v>0</v>
      </c>
      <c r="M17" s="363"/>
      <c r="N17" s="366">
        <v>0</v>
      </c>
      <c r="O17" s="363"/>
      <c r="P17" s="366">
        <v>0</v>
      </c>
      <c r="Q17" s="204" t="s">
        <v>96</v>
      </c>
    </row>
    <row r="18" spans="1:17" ht="35.1" customHeight="1" x14ac:dyDescent="0.2">
      <c r="A18" s="207" t="s">
        <v>43</v>
      </c>
      <c r="B18" s="366">
        <v>0</v>
      </c>
      <c r="C18" s="363"/>
      <c r="D18" s="366">
        <v>2.9</v>
      </c>
      <c r="E18" s="363"/>
      <c r="F18" s="366">
        <v>4.0999999999999996</v>
      </c>
      <c r="G18" s="363"/>
      <c r="H18" s="99">
        <v>0</v>
      </c>
      <c r="I18" s="99"/>
      <c r="J18" s="366">
        <v>0</v>
      </c>
      <c r="K18" s="363"/>
      <c r="L18" s="366">
        <v>0</v>
      </c>
      <c r="M18" s="363"/>
      <c r="N18" s="366">
        <v>0</v>
      </c>
      <c r="O18" s="363"/>
      <c r="P18" s="366">
        <v>0</v>
      </c>
      <c r="Q18" s="204" t="s">
        <v>97</v>
      </c>
    </row>
    <row r="19" spans="1:17" ht="35.1" customHeight="1" x14ac:dyDescent="0.2">
      <c r="A19" s="207" t="s">
        <v>44</v>
      </c>
      <c r="B19" s="398" t="s">
        <v>84</v>
      </c>
      <c r="C19" s="363"/>
      <c r="D19" s="366">
        <v>2.2999999999999998</v>
      </c>
      <c r="E19" s="363"/>
      <c r="F19" s="366">
        <v>0.3</v>
      </c>
      <c r="G19" s="363"/>
      <c r="H19" s="99" t="s">
        <v>84</v>
      </c>
      <c r="I19" s="99"/>
      <c r="J19" s="366">
        <v>0</v>
      </c>
      <c r="K19" s="363"/>
      <c r="L19" s="366" t="s">
        <v>84</v>
      </c>
      <c r="M19" s="363"/>
      <c r="N19" s="366">
        <v>0</v>
      </c>
      <c r="O19" s="363"/>
      <c r="P19" s="366">
        <v>0</v>
      </c>
      <c r="Q19" s="204" t="s">
        <v>98</v>
      </c>
    </row>
    <row r="20" spans="1:17" ht="35.1" customHeight="1" x14ac:dyDescent="0.2">
      <c r="A20" s="207" t="s">
        <v>64</v>
      </c>
      <c r="B20" s="398" t="s">
        <v>84</v>
      </c>
      <c r="C20" s="363"/>
      <c r="D20" s="366">
        <v>0.6</v>
      </c>
      <c r="E20" s="363"/>
      <c r="F20" s="366">
        <v>2</v>
      </c>
      <c r="G20" s="363"/>
      <c r="H20" s="99" t="s">
        <v>84</v>
      </c>
      <c r="I20" s="99"/>
      <c r="J20" s="366">
        <v>0.8</v>
      </c>
      <c r="K20" s="363"/>
      <c r="L20" s="366" t="s">
        <v>84</v>
      </c>
      <c r="M20" s="363"/>
      <c r="N20" s="366">
        <v>0</v>
      </c>
      <c r="O20" s="363"/>
      <c r="P20" s="366">
        <v>0</v>
      </c>
      <c r="Q20" s="204" t="s">
        <v>101</v>
      </c>
    </row>
    <row r="21" spans="1:17" ht="35.1" customHeight="1" x14ac:dyDescent="0.2">
      <c r="A21" s="207" t="s">
        <v>45</v>
      </c>
      <c r="B21" s="398" t="s">
        <v>84</v>
      </c>
      <c r="C21" s="363"/>
      <c r="D21" s="366">
        <v>10.1</v>
      </c>
      <c r="E21" s="363"/>
      <c r="F21" s="366">
        <v>28.3</v>
      </c>
      <c r="G21" s="363"/>
      <c r="H21" s="99" t="s">
        <v>84</v>
      </c>
      <c r="I21" s="99"/>
      <c r="J21" s="366">
        <v>45.4</v>
      </c>
      <c r="K21" s="363"/>
      <c r="L21" s="366" t="s">
        <v>84</v>
      </c>
      <c r="M21" s="363"/>
      <c r="N21" s="366">
        <v>51</v>
      </c>
      <c r="O21" s="363"/>
      <c r="P21" s="366" t="s">
        <v>84</v>
      </c>
      <c r="Q21" s="204" t="s">
        <v>99</v>
      </c>
    </row>
    <row r="22" spans="1:17" s="199" customFormat="1" ht="35.1" customHeight="1" thickBot="1" x14ac:dyDescent="0.25">
      <c r="A22" s="203" t="s">
        <v>65</v>
      </c>
      <c r="B22" s="414" t="s">
        <v>84</v>
      </c>
      <c r="C22" s="415"/>
      <c r="D22" s="416">
        <v>9.1</v>
      </c>
      <c r="E22" s="415"/>
      <c r="F22" s="416">
        <v>8.6</v>
      </c>
      <c r="G22" s="417"/>
      <c r="H22" s="102" t="s">
        <v>84</v>
      </c>
      <c r="I22" s="102"/>
      <c r="J22" s="416">
        <v>8.1999999999999993</v>
      </c>
      <c r="K22" s="417"/>
      <c r="L22" s="416" t="s">
        <v>84</v>
      </c>
      <c r="M22" s="417"/>
      <c r="N22" s="416">
        <v>2.2999999999999998</v>
      </c>
      <c r="O22" s="417"/>
      <c r="P22" s="416" t="s">
        <v>84</v>
      </c>
      <c r="Q22" s="200" t="s">
        <v>100</v>
      </c>
    </row>
    <row r="23" spans="1:17" ht="35.1" customHeight="1" thickTop="1" thickBot="1" x14ac:dyDescent="0.25">
      <c r="A23" s="387" t="s">
        <v>222</v>
      </c>
      <c r="B23" s="418">
        <f>SUM(B11:B22)/8</f>
        <v>0.45</v>
      </c>
      <c r="C23" s="419"/>
      <c r="D23" s="418">
        <f>SUM(D11:D22)/12</f>
        <v>15.808333333333332</v>
      </c>
      <c r="E23" s="418"/>
      <c r="F23" s="418">
        <f>SUM(F11:F22)/5</f>
        <v>8.66</v>
      </c>
      <c r="G23" s="418"/>
      <c r="H23" s="418">
        <f>SUM(H11:H22)/8</f>
        <v>13.487499999999999</v>
      </c>
      <c r="I23" s="418"/>
      <c r="J23" s="418">
        <f>SUM(J11:J22)/12</f>
        <v>15.808333333333332</v>
      </c>
      <c r="K23" s="418"/>
      <c r="L23" s="418">
        <f>SUM(L11:L22)/8</f>
        <v>12.137499999999999</v>
      </c>
      <c r="M23" s="418"/>
      <c r="N23" s="418">
        <f>SUM(N11:N22)/12</f>
        <v>11.866666666666667</v>
      </c>
      <c r="O23" s="420"/>
      <c r="P23" s="418">
        <f>SUM(P11:P22)/10</f>
        <v>9.4600000000000009</v>
      </c>
      <c r="Q23" s="386" t="s">
        <v>102</v>
      </c>
    </row>
    <row r="24" spans="1:17" ht="21.75" customHeight="1" thickTop="1" x14ac:dyDescent="0.2">
      <c r="A24" s="462" t="s">
        <v>191</v>
      </c>
      <c r="B24" s="462"/>
      <c r="C24" s="422"/>
      <c r="D24" s="423"/>
      <c r="E24" s="423"/>
      <c r="F24" s="423"/>
      <c r="G24" s="423"/>
      <c r="H24" s="423"/>
      <c r="I24" s="384"/>
      <c r="J24" s="384"/>
      <c r="K24" s="384"/>
      <c r="L24" s="384"/>
      <c r="M24" s="384"/>
      <c r="N24" s="384"/>
      <c r="O24" s="385"/>
      <c r="P24" s="471" t="s">
        <v>112</v>
      </c>
      <c r="Q24" s="471"/>
    </row>
    <row r="25" spans="1:17" ht="39" customHeight="1" x14ac:dyDescent="0.2">
      <c r="A25" s="470" t="s">
        <v>335</v>
      </c>
      <c r="B25" s="470"/>
      <c r="C25" s="470"/>
      <c r="D25" s="470"/>
      <c r="E25" s="470"/>
      <c r="F25" s="470"/>
      <c r="G25" s="470"/>
      <c r="H25" s="470"/>
      <c r="I25" s="308"/>
      <c r="K25" s="370"/>
      <c r="L25" s="465" t="s">
        <v>309</v>
      </c>
      <c r="M25" s="465"/>
      <c r="N25" s="465"/>
      <c r="O25" s="465"/>
      <c r="P25" s="465"/>
      <c r="Q25" s="465"/>
    </row>
    <row r="26" spans="1:17" ht="16.5" customHeight="1" x14ac:dyDescent="0.2">
      <c r="A26" s="467"/>
      <c r="B26" s="467"/>
      <c r="C26" s="467"/>
      <c r="D26" s="467"/>
      <c r="E26" s="195"/>
      <c r="F26" s="194"/>
      <c r="G26" s="194"/>
      <c r="H26" s="468"/>
      <c r="I26" s="468"/>
      <c r="J26" s="468"/>
      <c r="K26" s="468"/>
      <c r="L26" s="468"/>
      <c r="M26" s="374"/>
      <c r="N26" s="195"/>
      <c r="O26" s="195"/>
      <c r="P26" s="469"/>
      <c r="Q26" s="469"/>
    </row>
    <row r="27" spans="1:17" ht="27" customHeight="1" x14ac:dyDescent="0.2">
      <c r="A27" s="463"/>
      <c r="B27" s="463"/>
      <c r="C27" s="463"/>
      <c r="D27" s="463"/>
      <c r="E27" s="463"/>
      <c r="F27" s="463"/>
      <c r="G27" s="194"/>
      <c r="N27" s="373"/>
      <c r="O27" s="373"/>
      <c r="P27" s="193"/>
      <c r="Q27" s="193"/>
    </row>
    <row r="28" spans="1:17" ht="27.75" customHeight="1" x14ac:dyDescent="0.2">
      <c r="A28" s="466"/>
      <c r="B28" s="466"/>
      <c r="C28" s="466"/>
      <c r="D28" s="466"/>
      <c r="E28" s="192"/>
      <c r="F28" s="192"/>
      <c r="G28" s="192"/>
      <c r="H28" s="466"/>
      <c r="I28" s="466"/>
      <c r="J28" s="466"/>
      <c r="K28" s="373"/>
      <c r="L28" s="191"/>
      <c r="M28" s="191"/>
      <c r="N28" s="373"/>
      <c r="O28" s="373"/>
      <c r="P28" s="189"/>
      <c r="Q28" s="188"/>
    </row>
    <row r="29" spans="1:17" ht="27.75" customHeight="1" x14ac:dyDescent="0.2"/>
    <row r="30" spans="1:17" ht="21.75" customHeight="1" x14ac:dyDescent="0.2"/>
    <row r="31" spans="1:17" ht="17.25" customHeight="1" x14ac:dyDescent="0.2"/>
    <row r="32" spans="1:17" ht="27.75" customHeight="1" x14ac:dyDescent="0.2"/>
    <row r="34" spans="1:17" ht="13.5" customHeight="1" x14ac:dyDescent="0.2"/>
    <row r="35" spans="1:17" ht="9.75" hidden="1" customHeight="1" x14ac:dyDescent="0.2"/>
    <row r="36" spans="1:17" ht="2.25" hidden="1" customHeight="1" x14ac:dyDescent="0.2"/>
    <row r="37" spans="1:17" ht="26.25" customHeight="1" x14ac:dyDescent="0.2">
      <c r="A37" s="460" t="s">
        <v>389</v>
      </c>
      <c r="B37" s="460"/>
      <c r="C37" s="460"/>
      <c r="D37" s="460"/>
      <c r="E37" s="460"/>
      <c r="F37" s="460"/>
      <c r="G37" s="383"/>
      <c r="H37" s="464">
        <v>25</v>
      </c>
      <c r="I37" s="464"/>
      <c r="J37" s="464"/>
      <c r="K37" s="382"/>
      <c r="L37" s="461" t="s">
        <v>388</v>
      </c>
      <c r="M37" s="461"/>
      <c r="N37" s="461"/>
      <c r="O37" s="461"/>
      <c r="P37" s="461"/>
      <c r="Q37" s="461"/>
    </row>
    <row r="38" spans="1:17" ht="26.25" customHeight="1" x14ac:dyDescent="0.2">
      <c r="Q38" s="185"/>
    </row>
    <row r="42" spans="1:17" ht="21" customHeight="1" x14ac:dyDescent="0.2"/>
  </sheetData>
  <mergeCells count="24">
    <mergeCell ref="A2:Q2"/>
    <mergeCell ref="A3:Q3"/>
    <mergeCell ref="B5:F6"/>
    <mergeCell ref="N5:P6"/>
    <mergeCell ref="L4:N4"/>
    <mergeCell ref="Q5:Q10"/>
    <mergeCell ref="A5:A10"/>
    <mergeCell ref="N7:P8"/>
    <mergeCell ref="H7:L8"/>
    <mergeCell ref="B7:F8"/>
    <mergeCell ref="H5:L6"/>
    <mergeCell ref="A37:F37"/>
    <mergeCell ref="L37:Q37"/>
    <mergeCell ref="A24:B24"/>
    <mergeCell ref="A27:F27"/>
    <mergeCell ref="H37:J37"/>
    <mergeCell ref="L25:Q25"/>
    <mergeCell ref="A28:D28"/>
    <mergeCell ref="H28:J28"/>
    <mergeCell ref="A26:D26"/>
    <mergeCell ref="H26:L26"/>
    <mergeCell ref="P26:Q26"/>
    <mergeCell ref="A25:H25"/>
    <mergeCell ref="P24:Q24"/>
  </mergeCells>
  <printOptions horizontalCentered="1"/>
  <pageMargins left="0.5" right="0.5" top="1" bottom="0.196850393700787" header="0" footer="0"/>
  <pageSetup paperSize="9" scale="80" firstPageNumber="10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rightToLeft="1" view="pageBreakPreview" zoomScale="82" zoomScaleNormal="100" zoomScaleSheetLayoutView="82" workbookViewId="0">
      <selection activeCell="Q9" sqref="Q9"/>
    </sheetView>
  </sheetViews>
  <sheetFormatPr defaultRowHeight="12.75" x14ac:dyDescent="0.2"/>
  <cols>
    <col min="1" max="1" width="9" style="184" customWidth="1"/>
    <col min="2" max="2" width="9.5" style="184" customWidth="1"/>
    <col min="3" max="3" width="0.25" style="184" customWidth="1"/>
    <col min="4" max="4" width="9.875" style="184" customWidth="1"/>
    <col min="5" max="5" width="0.375" style="184" customWidth="1"/>
    <col min="6" max="6" width="11" style="184" customWidth="1"/>
    <col min="7" max="7" width="0.625" style="184" customWidth="1"/>
    <col min="8" max="8" width="9.625" style="184" customWidth="1"/>
    <col min="9" max="9" width="0.625" style="184" customWidth="1"/>
    <col min="10" max="10" width="10.75" style="184" customWidth="1"/>
    <col min="11" max="11" width="0.5" style="184" customWidth="1"/>
    <col min="12" max="12" width="9.25" style="184" customWidth="1"/>
    <col min="13" max="13" width="11.125" style="184" customWidth="1"/>
    <col min="14" max="14" width="0.5" style="184" customWidth="1"/>
    <col min="15" max="15" width="10.125" style="184" customWidth="1"/>
    <col min="16" max="16" width="0.75" style="184" customWidth="1"/>
    <col min="17" max="17" width="9.5" style="184" customWidth="1"/>
    <col min="18" max="18" width="0.75" style="184" customWidth="1"/>
    <col min="19" max="19" width="11.25" style="184" customWidth="1"/>
    <col min="20" max="20" width="0.625" style="184" customWidth="1"/>
    <col min="21" max="21" width="10.375" style="184" customWidth="1"/>
    <col min="22" max="22" width="0.625" style="184" customWidth="1"/>
    <col min="23" max="23" width="10.75" style="184" customWidth="1"/>
    <col min="24" max="24" width="0.625" style="184" customWidth="1"/>
    <col min="25" max="25" width="10.125" style="184" customWidth="1"/>
    <col min="26" max="26" width="10.5" style="184" customWidth="1"/>
    <col min="27" max="16384" width="9" style="184"/>
  </cols>
  <sheetData>
    <row r="1" spans="1:26" s="217" customFormat="1" ht="23.45" customHeight="1" x14ac:dyDescent="0.2">
      <c r="A1" s="472" t="s">
        <v>375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 t="s">
        <v>375</v>
      </c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</row>
    <row r="2" spans="1:26" s="217" customFormat="1" ht="16.5" customHeight="1" x14ac:dyDescent="0.2">
      <c r="A2" s="473" t="s">
        <v>376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 t="s">
        <v>376</v>
      </c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</row>
    <row r="3" spans="1:26" ht="17.45" customHeight="1" x14ac:dyDescent="0.2">
      <c r="A3" s="473"/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</row>
    <row r="4" spans="1:26" ht="23.25" customHeight="1" thickBot="1" x14ac:dyDescent="0.25">
      <c r="A4" s="218" t="s">
        <v>292</v>
      </c>
      <c r="B4" s="213"/>
      <c r="C4" s="213"/>
      <c r="D4" s="483"/>
      <c r="E4" s="483"/>
      <c r="F4" s="483"/>
      <c r="G4" s="212"/>
      <c r="H4" s="213"/>
      <c r="I4" s="213"/>
      <c r="J4" s="210"/>
      <c r="K4" s="210"/>
      <c r="L4" s="216"/>
      <c r="M4" s="215"/>
      <c r="N4" s="214"/>
      <c r="O4" s="213"/>
      <c r="P4" s="213"/>
      <c r="Q4" s="475"/>
      <c r="R4" s="475"/>
      <c r="S4" s="475"/>
      <c r="T4" s="212"/>
      <c r="U4" s="211"/>
      <c r="V4" s="211"/>
      <c r="W4" s="211"/>
      <c r="X4" s="211"/>
      <c r="Y4" s="478" t="s">
        <v>293</v>
      </c>
      <c r="Z4" s="478"/>
    </row>
    <row r="5" spans="1:26" ht="44.25" customHeight="1" thickTop="1" x14ac:dyDescent="0.2">
      <c r="A5" s="440" t="s">
        <v>35</v>
      </c>
      <c r="B5" s="443" t="s">
        <v>346</v>
      </c>
      <c r="C5" s="443"/>
      <c r="D5" s="443"/>
      <c r="E5" s="331"/>
      <c r="F5" s="443" t="s">
        <v>345</v>
      </c>
      <c r="G5" s="443"/>
      <c r="H5" s="443"/>
      <c r="I5" s="328"/>
      <c r="J5" s="443" t="s">
        <v>344</v>
      </c>
      <c r="K5" s="443"/>
      <c r="L5" s="443"/>
      <c r="M5" s="443" t="s">
        <v>228</v>
      </c>
      <c r="N5" s="443"/>
      <c r="O5" s="443"/>
      <c r="P5" s="328"/>
      <c r="Q5" s="477" t="s">
        <v>342</v>
      </c>
      <c r="R5" s="477"/>
      <c r="S5" s="477"/>
      <c r="T5" s="477"/>
      <c r="U5" s="477"/>
      <c r="V5" s="328"/>
      <c r="W5" s="443" t="s">
        <v>343</v>
      </c>
      <c r="X5" s="443"/>
      <c r="Y5" s="443"/>
      <c r="Z5" s="444" t="s">
        <v>87</v>
      </c>
    </row>
    <row r="6" spans="1:26" ht="57" customHeight="1" x14ac:dyDescent="0.2">
      <c r="A6" s="441"/>
      <c r="B6" s="476" t="s">
        <v>414</v>
      </c>
      <c r="C6" s="459"/>
      <c r="D6" s="476"/>
      <c r="E6" s="407"/>
      <c r="F6" s="476" t="s">
        <v>418</v>
      </c>
      <c r="G6" s="459"/>
      <c r="H6" s="476"/>
      <c r="I6" s="407"/>
      <c r="J6" s="476" t="s">
        <v>415</v>
      </c>
      <c r="K6" s="459"/>
      <c r="L6" s="476"/>
      <c r="M6" s="476" t="s">
        <v>447</v>
      </c>
      <c r="N6" s="459"/>
      <c r="O6" s="476"/>
      <c r="P6" s="407"/>
      <c r="Q6" s="476" t="s">
        <v>416</v>
      </c>
      <c r="R6" s="459"/>
      <c r="S6" s="476"/>
      <c r="T6" s="459"/>
      <c r="U6" s="476"/>
      <c r="V6" s="407"/>
      <c r="W6" s="476" t="s">
        <v>417</v>
      </c>
      <c r="X6" s="459"/>
      <c r="Y6" s="476"/>
      <c r="Z6" s="445"/>
    </row>
    <row r="7" spans="1:26" ht="29.25" customHeight="1" x14ac:dyDescent="0.2">
      <c r="A7" s="441"/>
      <c r="B7" s="301" t="s">
        <v>170</v>
      </c>
      <c r="C7" s="332"/>
      <c r="D7" s="301" t="s">
        <v>171</v>
      </c>
      <c r="E7" s="332"/>
      <c r="F7" s="301" t="s">
        <v>172</v>
      </c>
      <c r="G7" s="332"/>
      <c r="H7" s="301" t="s">
        <v>173</v>
      </c>
      <c r="I7" s="332"/>
      <c r="J7" s="301" t="s">
        <v>428</v>
      </c>
      <c r="K7" s="332"/>
      <c r="L7" s="301" t="s">
        <v>427</v>
      </c>
      <c r="M7" s="301" t="s">
        <v>177</v>
      </c>
      <c r="N7" s="300"/>
      <c r="O7" s="301" t="s">
        <v>178</v>
      </c>
      <c r="P7" s="300"/>
      <c r="Q7" s="301" t="s">
        <v>174</v>
      </c>
      <c r="R7" s="300"/>
      <c r="S7" s="301" t="s">
        <v>175</v>
      </c>
      <c r="T7" s="300"/>
      <c r="U7" s="301" t="s">
        <v>176</v>
      </c>
      <c r="V7" s="332"/>
      <c r="W7" s="301" t="s">
        <v>179</v>
      </c>
      <c r="X7" s="332"/>
      <c r="Y7" s="301" t="s">
        <v>180</v>
      </c>
      <c r="Z7" s="445"/>
    </row>
    <row r="8" spans="1:26" ht="37.5" customHeight="1" x14ac:dyDescent="0.2">
      <c r="A8" s="442"/>
      <c r="B8" s="335" t="s">
        <v>234</v>
      </c>
      <c r="C8" s="338"/>
      <c r="D8" s="335" t="s">
        <v>235</v>
      </c>
      <c r="E8" s="338"/>
      <c r="F8" s="335" t="s">
        <v>236</v>
      </c>
      <c r="G8" s="338"/>
      <c r="H8" s="335" t="s">
        <v>105</v>
      </c>
      <c r="I8" s="338"/>
      <c r="J8" s="335" t="s">
        <v>429</v>
      </c>
      <c r="K8" s="338"/>
      <c r="L8" s="335" t="s">
        <v>430</v>
      </c>
      <c r="M8" s="335" t="s">
        <v>237</v>
      </c>
      <c r="N8" s="336"/>
      <c r="O8" s="335" t="s">
        <v>238</v>
      </c>
      <c r="P8" s="339"/>
      <c r="Q8" s="335" t="s">
        <v>239</v>
      </c>
      <c r="R8" s="336"/>
      <c r="S8" s="337" t="s">
        <v>240</v>
      </c>
      <c r="T8" s="336"/>
      <c r="U8" s="337" t="s">
        <v>241</v>
      </c>
      <c r="V8" s="338"/>
      <c r="W8" s="405" t="s">
        <v>242</v>
      </c>
      <c r="X8" s="338"/>
      <c r="Y8" s="337" t="s">
        <v>319</v>
      </c>
      <c r="Z8" s="446"/>
    </row>
    <row r="9" spans="1:26" ht="35.1" customHeight="1" x14ac:dyDescent="0.2">
      <c r="A9" s="229" t="s">
        <v>36</v>
      </c>
      <c r="B9" s="100">
        <v>13.1</v>
      </c>
      <c r="C9" s="223"/>
      <c r="D9" s="100">
        <v>12.1</v>
      </c>
      <c r="E9" s="223"/>
      <c r="F9" s="100">
        <v>4.4000000000000004</v>
      </c>
      <c r="G9" s="223"/>
      <c r="H9" s="100">
        <v>3.1</v>
      </c>
      <c r="I9" s="223"/>
      <c r="J9" s="100">
        <v>0.4</v>
      </c>
      <c r="K9" s="223"/>
      <c r="L9" s="100">
        <v>0.6</v>
      </c>
      <c r="M9" s="100">
        <v>1.3</v>
      </c>
      <c r="N9" s="223"/>
      <c r="O9" s="100">
        <v>3.8</v>
      </c>
      <c r="P9" s="223"/>
      <c r="Q9" s="100">
        <v>52.05</v>
      </c>
      <c r="R9" s="223"/>
      <c r="S9" s="100">
        <v>7.3</v>
      </c>
      <c r="T9" s="223"/>
      <c r="U9" s="100">
        <v>5.5</v>
      </c>
      <c r="V9" s="223"/>
      <c r="W9" s="100">
        <v>0.4</v>
      </c>
      <c r="X9" s="223"/>
      <c r="Y9" s="100">
        <v>1.1000000000000001</v>
      </c>
      <c r="Z9" s="209" t="s">
        <v>90</v>
      </c>
    </row>
    <row r="10" spans="1:26" ht="35.1" customHeight="1" x14ac:dyDescent="0.2">
      <c r="A10" s="207" t="s">
        <v>37</v>
      </c>
      <c r="B10" s="99">
        <v>26.2</v>
      </c>
      <c r="C10" s="206"/>
      <c r="D10" s="99">
        <v>31.6</v>
      </c>
      <c r="E10" s="206"/>
      <c r="F10" s="99">
        <v>1.5</v>
      </c>
      <c r="G10" s="206"/>
      <c r="H10" s="99">
        <v>16.3</v>
      </c>
      <c r="I10" s="206"/>
      <c r="J10" s="99">
        <v>21.5</v>
      </c>
      <c r="K10" s="206"/>
      <c r="L10" s="99">
        <v>26</v>
      </c>
      <c r="M10" s="99">
        <v>36</v>
      </c>
      <c r="N10" s="206"/>
      <c r="O10" s="99">
        <v>22.6</v>
      </c>
      <c r="P10" s="206"/>
      <c r="Q10" s="99">
        <v>0.15</v>
      </c>
      <c r="R10" s="206"/>
      <c r="S10" s="99">
        <v>42.5</v>
      </c>
      <c r="T10" s="206"/>
      <c r="U10" s="99">
        <v>26.8</v>
      </c>
      <c r="V10" s="206"/>
      <c r="W10" s="99">
        <v>39.4</v>
      </c>
      <c r="X10" s="205"/>
      <c r="Y10" s="99">
        <v>41.5</v>
      </c>
      <c r="Z10" s="204" t="s">
        <v>91</v>
      </c>
    </row>
    <row r="11" spans="1:26" ht="35.1" customHeight="1" x14ac:dyDescent="0.2">
      <c r="A11" s="207" t="s">
        <v>38</v>
      </c>
      <c r="B11" s="99">
        <v>53.8</v>
      </c>
      <c r="C11" s="206"/>
      <c r="D11" s="99">
        <v>63.7</v>
      </c>
      <c r="E11" s="206"/>
      <c r="F11" s="99">
        <v>35.1</v>
      </c>
      <c r="G11" s="206"/>
      <c r="H11" s="99">
        <v>5.6</v>
      </c>
      <c r="I11" s="206"/>
      <c r="J11" s="99">
        <v>21.2</v>
      </c>
      <c r="K11" s="206"/>
      <c r="L11" s="99">
        <v>21.2</v>
      </c>
      <c r="M11" s="99">
        <v>42.3</v>
      </c>
      <c r="N11" s="206"/>
      <c r="O11" s="99">
        <v>26.6</v>
      </c>
      <c r="P11" s="206"/>
      <c r="Q11" s="99">
        <v>35.75</v>
      </c>
      <c r="R11" s="206"/>
      <c r="S11" s="99">
        <v>43.4</v>
      </c>
      <c r="T11" s="206"/>
      <c r="U11" s="99">
        <v>59.8</v>
      </c>
      <c r="V11" s="206"/>
      <c r="W11" s="99">
        <v>38.700000000000003</v>
      </c>
      <c r="X11" s="206"/>
      <c r="Y11" s="99">
        <v>19.5</v>
      </c>
      <c r="Z11" s="208" t="s">
        <v>92</v>
      </c>
    </row>
    <row r="12" spans="1:26" ht="35.1" customHeight="1" x14ac:dyDescent="0.2">
      <c r="A12" s="207" t="s">
        <v>39</v>
      </c>
      <c r="B12" s="99">
        <v>23.6</v>
      </c>
      <c r="C12" s="206"/>
      <c r="D12" s="99">
        <v>38.5</v>
      </c>
      <c r="E12" s="206"/>
      <c r="F12" s="99">
        <v>2.1</v>
      </c>
      <c r="G12" s="206"/>
      <c r="H12" s="99">
        <v>26.8</v>
      </c>
      <c r="I12" s="206"/>
      <c r="J12" s="99">
        <v>9.5</v>
      </c>
      <c r="K12" s="206"/>
      <c r="L12" s="99">
        <v>15</v>
      </c>
      <c r="M12" s="99">
        <v>17.600000000000001</v>
      </c>
      <c r="N12" s="206"/>
      <c r="O12" s="99">
        <v>29.6</v>
      </c>
      <c r="P12" s="206"/>
      <c r="Q12" s="99">
        <v>27.1</v>
      </c>
      <c r="R12" s="206"/>
      <c r="S12" s="99">
        <v>32</v>
      </c>
      <c r="T12" s="206"/>
      <c r="U12" s="99">
        <v>6.1</v>
      </c>
      <c r="V12" s="206"/>
      <c r="W12" s="99">
        <v>24.3</v>
      </c>
      <c r="X12" s="206"/>
      <c r="Y12" s="99">
        <v>6.7</v>
      </c>
      <c r="Z12" s="208" t="s">
        <v>93</v>
      </c>
    </row>
    <row r="13" spans="1:26" ht="35.1" customHeight="1" x14ac:dyDescent="0.2">
      <c r="A13" s="207" t="s">
        <v>40</v>
      </c>
      <c r="B13" s="99">
        <v>18.2</v>
      </c>
      <c r="C13" s="206"/>
      <c r="D13" s="99">
        <v>32.799999999999997</v>
      </c>
      <c r="E13" s="206"/>
      <c r="F13" s="99">
        <v>7.7</v>
      </c>
      <c r="G13" s="206"/>
      <c r="H13" s="99">
        <v>0.1</v>
      </c>
      <c r="I13" s="206"/>
      <c r="J13" s="99">
        <v>2.2000000000000002</v>
      </c>
      <c r="K13" s="206"/>
      <c r="L13" s="99">
        <v>1.8</v>
      </c>
      <c r="M13" s="99">
        <v>13.6</v>
      </c>
      <c r="N13" s="206"/>
      <c r="O13" s="99">
        <v>20.5</v>
      </c>
      <c r="P13" s="206"/>
      <c r="Q13" s="99">
        <v>9.1999999999999993</v>
      </c>
      <c r="R13" s="206"/>
      <c r="S13" s="99">
        <v>2.6</v>
      </c>
      <c r="T13" s="206"/>
      <c r="U13" s="99">
        <v>39.6</v>
      </c>
      <c r="V13" s="206"/>
      <c r="W13" s="99">
        <v>15.9</v>
      </c>
      <c r="X13" s="206"/>
      <c r="Y13" s="99">
        <v>29.7</v>
      </c>
      <c r="Z13" s="208" t="s">
        <v>94</v>
      </c>
    </row>
    <row r="14" spans="1:26" ht="35.1" customHeight="1" x14ac:dyDescent="0.2">
      <c r="A14" s="207" t="s">
        <v>41</v>
      </c>
      <c r="B14" s="99">
        <v>0.4</v>
      </c>
      <c r="C14" s="206"/>
      <c r="D14" s="99">
        <v>0</v>
      </c>
      <c r="E14" s="206"/>
      <c r="F14" s="99">
        <v>0</v>
      </c>
      <c r="G14" s="206"/>
      <c r="H14" s="99">
        <v>0</v>
      </c>
      <c r="I14" s="206"/>
      <c r="J14" s="99">
        <v>0</v>
      </c>
      <c r="K14" s="206"/>
      <c r="L14" s="99">
        <v>0</v>
      </c>
      <c r="M14" s="99">
        <v>0.3</v>
      </c>
      <c r="N14" s="206"/>
      <c r="O14" s="99">
        <v>0</v>
      </c>
      <c r="P14" s="206"/>
      <c r="Q14" s="99">
        <v>0</v>
      </c>
      <c r="R14" s="206"/>
      <c r="S14" s="99">
        <v>0</v>
      </c>
      <c r="T14" s="206"/>
      <c r="U14" s="99">
        <v>0</v>
      </c>
      <c r="V14" s="206"/>
      <c r="W14" s="99">
        <v>0</v>
      </c>
      <c r="X14" s="206"/>
      <c r="Y14" s="99">
        <v>0</v>
      </c>
      <c r="Z14" s="204" t="s">
        <v>95</v>
      </c>
    </row>
    <row r="15" spans="1:26" ht="35.1" customHeight="1" x14ac:dyDescent="0.2">
      <c r="A15" s="207" t="s">
        <v>42</v>
      </c>
      <c r="B15" s="99">
        <v>0</v>
      </c>
      <c r="C15" s="206"/>
      <c r="D15" s="99">
        <v>0</v>
      </c>
      <c r="E15" s="206"/>
      <c r="F15" s="99">
        <v>0</v>
      </c>
      <c r="G15" s="206"/>
      <c r="H15" s="99">
        <v>0</v>
      </c>
      <c r="I15" s="206"/>
      <c r="J15" s="99">
        <v>0</v>
      </c>
      <c r="K15" s="206"/>
      <c r="L15" s="99">
        <v>0</v>
      </c>
      <c r="M15" s="99">
        <v>0</v>
      </c>
      <c r="N15" s="206"/>
      <c r="O15" s="99">
        <v>0</v>
      </c>
      <c r="P15" s="206"/>
      <c r="Q15" s="99">
        <v>0</v>
      </c>
      <c r="R15" s="206"/>
      <c r="S15" s="99">
        <v>0</v>
      </c>
      <c r="T15" s="206"/>
      <c r="U15" s="99">
        <v>0</v>
      </c>
      <c r="V15" s="206"/>
      <c r="W15" s="99">
        <v>0</v>
      </c>
      <c r="X15" s="206"/>
      <c r="Y15" s="99">
        <v>0</v>
      </c>
      <c r="Z15" s="204" t="s">
        <v>96</v>
      </c>
    </row>
    <row r="16" spans="1:26" ht="35.1" customHeight="1" x14ac:dyDescent="0.2">
      <c r="A16" s="207" t="s">
        <v>43</v>
      </c>
      <c r="B16" s="99">
        <v>0</v>
      </c>
      <c r="C16" s="206"/>
      <c r="D16" s="99">
        <v>0</v>
      </c>
      <c r="E16" s="206"/>
      <c r="F16" s="99">
        <v>0</v>
      </c>
      <c r="G16" s="206"/>
      <c r="H16" s="99">
        <v>0</v>
      </c>
      <c r="I16" s="206"/>
      <c r="J16" s="99">
        <v>0</v>
      </c>
      <c r="K16" s="206"/>
      <c r="L16" s="99">
        <v>0</v>
      </c>
      <c r="M16" s="99">
        <v>0</v>
      </c>
      <c r="N16" s="206"/>
      <c r="O16" s="99">
        <v>0</v>
      </c>
      <c r="P16" s="206"/>
      <c r="Q16" s="99">
        <v>0</v>
      </c>
      <c r="R16" s="206"/>
      <c r="S16" s="99">
        <v>0</v>
      </c>
      <c r="T16" s="206"/>
      <c r="U16" s="99">
        <v>0</v>
      </c>
      <c r="V16" s="206"/>
      <c r="W16" s="99">
        <v>0</v>
      </c>
      <c r="X16" s="206"/>
      <c r="Y16" s="99">
        <v>0</v>
      </c>
      <c r="Z16" s="204" t="s">
        <v>97</v>
      </c>
    </row>
    <row r="17" spans="1:33" ht="35.1" customHeight="1" x14ac:dyDescent="0.2">
      <c r="A17" s="207" t="s">
        <v>44</v>
      </c>
      <c r="B17" s="99">
        <v>0</v>
      </c>
      <c r="C17" s="206"/>
      <c r="D17" s="99">
        <v>0</v>
      </c>
      <c r="E17" s="206"/>
      <c r="F17" s="99">
        <v>0</v>
      </c>
      <c r="G17" s="206"/>
      <c r="H17" s="99">
        <v>2.1</v>
      </c>
      <c r="I17" s="206"/>
      <c r="J17" s="99">
        <v>0</v>
      </c>
      <c r="K17" s="206"/>
      <c r="L17" s="99">
        <v>0</v>
      </c>
      <c r="M17" s="99">
        <v>0</v>
      </c>
      <c r="N17" s="206"/>
      <c r="O17" s="99">
        <v>0</v>
      </c>
      <c r="P17" s="206"/>
      <c r="Q17" s="99">
        <v>0.2</v>
      </c>
      <c r="R17" s="206"/>
      <c r="S17" s="99">
        <v>0</v>
      </c>
      <c r="T17" s="206"/>
      <c r="U17" s="99">
        <v>0</v>
      </c>
      <c r="V17" s="206"/>
      <c r="W17" s="99">
        <v>0</v>
      </c>
      <c r="X17" s="206"/>
      <c r="Y17" s="99">
        <v>0</v>
      </c>
      <c r="Z17" s="204" t="s">
        <v>98</v>
      </c>
    </row>
    <row r="18" spans="1:33" ht="35.1" customHeight="1" x14ac:dyDescent="0.2">
      <c r="A18" s="207" t="s">
        <v>64</v>
      </c>
      <c r="B18" s="99">
        <v>0</v>
      </c>
      <c r="C18" s="206"/>
      <c r="D18" s="99">
        <v>0</v>
      </c>
      <c r="E18" s="206"/>
      <c r="F18" s="99">
        <v>0</v>
      </c>
      <c r="G18" s="206"/>
      <c r="H18" s="99">
        <v>2.9</v>
      </c>
      <c r="I18" s="206"/>
      <c r="J18" s="99">
        <v>0.1</v>
      </c>
      <c r="K18" s="206"/>
      <c r="L18" s="99">
        <v>0</v>
      </c>
      <c r="M18" s="99">
        <v>0</v>
      </c>
      <c r="N18" s="206"/>
      <c r="O18" s="99">
        <v>0</v>
      </c>
      <c r="P18" s="206"/>
      <c r="Q18" s="99">
        <v>2.6</v>
      </c>
      <c r="R18" s="206"/>
      <c r="S18" s="99">
        <v>0.7</v>
      </c>
      <c r="T18" s="206"/>
      <c r="U18" s="99">
        <v>0</v>
      </c>
      <c r="V18" s="206"/>
      <c r="W18" s="99">
        <v>0</v>
      </c>
      <c r="X18" s="206"/>
      <c r="Y18" s="99">
        <v>0</v>
      </c>
      <c r="Z18" s="204" t="s">
        <v>101</v>
      </c>
    </row>
    <row r="19" spans="1:33" ht="35.1" customHeight="1" x14ac:dyDescent="0.2">
      <c r="A19" s="207" t="s">
        <v>45</v>
      </c>
      <c r="B19" s="99" t="s">
        <v>84</v>
      </c>
      <c r="C19" s="206"/>
      <c r="D19" s="99">
        <v>33.5</v>
      </c>
      <c r="E19" s="206"/>
      <c r="F19" s="99">
        <v>12.9</v>
      </c>
      <c r="G19" s="206"/>
      <c r="H19" s="99">
        <v>5.7</v>
      </c>
      <c r="I19" s="206"/>
      <c r="J19" s="99">
        <v>2.7</v>
      </c>
      <c r="K19" s="206"/>
      <c r="L19" s="99">
        <v>1.2</v>
      </c>
      <c r="M19" s="99">
        <v>27.1</v>
      </c>
      <c r="N19" s="206"/>
      <c r="O19" s="99">
        <v>16.3</v>
      </c>
      <c r="P19" s="206"/>
      <c r="Q19" s="99">
        <v>40.200000000000003</v>
      </c>
      <c r="R19" s="206"/>
      <c r="S19" s="99">
        <v>64.599999999999994</v>
      </c>
      <c r="T19" s="206"/>
      <c r="U19" s="99" t="s">
        <v>84</v>
      </c>
      <c r="V19" s="206"/>
      <c r="W19" s="99">
        <v>5.9</v>
      </c>
      <c r="X19" s="206"/>
      <c r="Y19" s="99">
        <v>3</v>
      </c>
      <c r="Z19" s="204" t="s">
        <v>99</v>
      </c>
    </row>
    <row r="20" spans="1:33" s="199" customFormat="1" ht="35.1" customHeight="1" thickBot="1" x14ac:dyDescent="0.25">
      <c r="A20" s="203" t="s">
        <v>65</v>
      </c>
      <c r="B20" s="96" t="s">
        <v>84</v>
      </c>
      <c r="C20" s="243"/>
      <c r="D20" s="96">
        <v>7.2</v>
      </c>
      <c r="E20" s="243"/>
      <c r="F20" s="96">
        <v>5.2</v>
      </c>
      <c r="G20" s="243"/>
      <c r="H20" s="102">
        <v>4.5999999999999996</v>
      </c>
      <c r="I20" s="202"/>
      <c r="J20" s="96">
        <v>1.7</v>
      </c>
      <c r="K20" s="244"/>
      <c r="L20" s="96">
        <v>2.1</v>
      </c>
      <c r="M20" s="96">
        <v>7.6</v>
      </c>
      <c r="N20" s="201"/>
      <c r="O20" s="96">
        <v>3.5</v>
      </c>
      <c r="P20" s="201"/>
      <c r="Q20" s="96">
        <v>4.0999999999999996</v>
      </c>
      <c r="R20" s="244"/>
      <c r="S20" s="96">
        <v>6.4</v>
      </c>
      <c r="T20" s="244"/>
      <c r="U20" s="96" t="s">
        <v>84</v>
      </c>
      <c r="V20" s="201"/>
      <c r="W20" s="96">
        <v>2.1</v>
      </c>
      <c r="X20" s="244"/>
      <c r="Y20" s="96">
        <v>1.3</v>
      </c>
      <c r="Z20" s="200" t="s">
        <v>100</v>
      </c>
    </row>
    <row r="21" spans="1:33" ht="35.1" customHeight="1" thickTop="1" thickBot="1" x14ac:dyDescent="0.25">
      <c r="A21" s="302" t="s">
        <v>222</v>
      </c>
      <c r="B21" s="269">
        <f>SUM(B9:B20)/10</f>
        <v>13.529999999999998</v>
      </c>
      <c r="C21" s="269"/>
      <c r="D21" s="269">
        <f>SUM(D9:D20)/12</f>
        <v>18.283333333333331</v>
      </c>
      <c r="E21" s="269"/>
      <c r="F21" s="269">
        <f>SUM(F9:F20)/12</f>
        <v>5.7416666666666671</v>
      </c>
      <c r="G21" s="269"/>
      <c r="H21" s="269">
        <f>SUM(H9:H20)/12</f>
        <v>5.6000000000000005</v>
      </c>
      <c r="I21" s="269"/>
      <c r="J21" s="269">
        <f>SUM(J9:J20)/12</f>
        <v>4.9416666666666673</v>
      </c>
      <c r="K21" s="269"/>
      <c r="L21" s="269">
        <f>SUM(L9:L20)/12</f>
        <v>5.6583333333333323</v>
      </c>
      <c r="M21" s="269">
        <f>SUM(M9:M20)/12</f>
        <v>12.149999999999999</v>
      </c>
      <c r="N21" s="269"/>
      <c r="O21" s="269">
        <f>SUM(O9:O20)/12</f>
        <v>10.241666666666665</v>
      </c>
      <c r="P21" s="269"/>
      <c r="Q21" s="269">
        <f>SUM(Q9:Q20)/12</f>
        <v>14.279166666666667</v>
      </c>
      <c r="R21" s="269"/>
      <c r="S21" s="269">
        <f>SUM(S9:S20)/12</f>
        <v>16.624999999999996</v>
      </c>
      <c r="T21" s="277"/>
      <c r="U21" s="269">
        <f>SUM(U9:U20)/10</f>
        <v>13.779999999999998</v>
      </c>
      <c r="V21" s="277"/>
      <c r="W21" s="269">
        <f>SUM(W9:W20)/12</f>
        <v>10.558333333333334</v>
      </c>
      <c r="X21" s="277"/>
      <c r="Y21" s="269">
        <f>SUM(Y9:Y20)/12</f>
        <v>8.5666666666666664</v>
      </c>
      <c r="Z21" s="325" t="s">
        <v>102</v>
      </c>
    </row>
    <row r="22" spans="1:33" ht="22.5" customHeight="1" thickTop="1" x14ac:dyDescent="0.2">
      <c r="A22" s="479" t="s">
        <v>232</v>
      </c>
      <c r="B22" s="479"/>
      <c r="C22" s="479"/>
      <c r="D22" s="479"/>
      <c r="E22" s="479"/>
      <c r="F22" s="479"/>
      <c r="G22" s="479"/>
      <c r="H22" s="479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27"/>
      <c r="U22" s="305"/>
      <c r="V22" s="327"/>
      <c r="W22" s="305"/>
      <c r="X22" s="480" t="s">
        <v>112</v>
      </c>
      <c r="Y22" s="480"/>
      <c r="Z22" s="480"/>
    </row>
    <row r="23" spans="1:33" ht="38.25" customHeight="1" x14ac:dyDescent="0.2">
      <c r="A23" s="450" t="s">
        <v>335</v>
      </c>
      <c r="B23" s="450"/>
      <c r="C23" s="450"/>
      <c r="D23" s="450"/>
      <c r="E23" s="450"/>
      <c r="F23" s="450"/>
      <c r="G23" s="450"/>
      <c r="H23" s="450"/>
      <c r="I23" s="450"/>
      <c r="J23" s="450"/>
      <c r="L23" s="194"/>
      <c r="M23" s="197"/>
      <c r="N23" s="197"/>
      <c r="O23" s="197"/>
      <c r="P23" s="197"/>
      <c r="Q23" s="197"/>
      <c r="R23" s="197"/>
      <c r="S23" s="482" t="s">
        <v>309</v>
      </c>
      <c r="T23" s="482"/>
      <c r="U23" s="482"/>
      <c r="V23" s="482"/>
      <c r="W23" s="482"/>
      <c r="X23" s="482"/>
      <c r="Y23" s="482"/>
      <c r="Z23" s="482"/>
    </row>
    <row r="24" spans="1:33" ht="13.5" customHeight="1" x14ac:dyDescent="0.2">
      <c r="A24" s="484"/>
      <c r="B24" s="484"/>
      <c r="C24" s="484"/>
      <c r="D24" s="484"/>
      <c r="E24" s="484"/>
      <c r="F24" s="484"/>
      <c r="G24" s="196"/>
      <c r="H24" s="195"/>
      <c r="I24" s="195"/>
      <c r="J24" s="194"/>
      <c r="K24" s="194"/>
      <c r="L24" s="194"/>
      <c r="M24" s="468"/>
      <c r="N24" s="468"/>
      <c r="O24" s="468"/>
      <c r="P24" s="468"/>
      <c r="Q24" s="468"/>
      <c r="R24" s="196"/>
      <c r="S24" s="195"/>
      <c r="T24" s="195"/>
      <c r="U24" s="195"/>
      <c r="V24" s="195"/>
      <c r="W24" s="195"/>
      <c r="X24" s="469"/>
      <c r="Y24" s="469"/>
      <c r="Z24" s="469"/>
      <c r="AA24" s="241"/>
      <c r="AB24" s="241"/>
      <c r="AC24" s="241"/>
      <c r="AD24" s="241"/>
      <c r="AE24" s="241"/>
      <c r="AF24" s="241"/>
      <c r="AG24" s="241"/>
    </row>
    <row r="25" spans="1:33" ht="9.75" customHeight="1" x14ac:dyDescent="0.2">
      <c r="J25" s="194"/>
      <c r="K25" s="194"/>
      <c r="L25" s="194"/>
      <c r="S25" s="190"/>
      <c r="T25" s="190"/>
      <c r="U25" s="193"/>
      <c r="V25" s="193"/>
      <c r="W25" s="193"/>
      <c r="X25" s="193"/>
      <c r="Y25" s="193"/>
    </row>
    <row r="26" spans="1:33" ht="3.75" customHeight="1" x14ac:dyDescent="0.2">
      <c r="A26" s="466"/>
      <c r="B26" s="466"/>
      <c r="C26" s="466"/>
      <c r="D26" s="466"/>
      <c r="E26" s="190"/>
      <c r="F26" s="192"/>
      <c r="G26" s="192"/>
      <c r="H26" s="192"/>
      <c r="I26" s="192"/>
      <c r="J26" s="192"/>
      <c r="K26" s="192"/>
      <c r="L26" s="188"/>
      <c r="M26" s="466"/>
      <c r="N26" s="466"/>
      <c r="O26" s="466"/>
      <c r="P26" s="190"/>
      <c r="Q26" s="191"/>
      <c r="R26" s="191"/>
      <c r="S26" s="190"/>
      <c r="T26" s="190"/>
      <c r="U26" s="189"/>
      <c r="V26" s="189"/>
      <c r="W26" s="189"/>
      <c r="X26" s="189"/>
      <c r="Y26" s="188"/>
      <c r="Z26" s="188"/>
    </row>
    <row r="27" spans="1:33" ht="12" customHeight="1" x14ac:dyDescent="0.2"/>
    <row r="28" spans="1:33" ht="4.5" customHeight="1" x14ac:dyDescent="0.2"/>
    <row r="29" spans="1:33" ht="0.75" customHeight="1" x14ac:dyDescent="0.2"/>
    <row r="30" spans="1:33" ht="12" customHeight="1" x14ac:dyDescent="0.2"/>
    <row r="31" spans="1:33" ht="12" customHeight="1" x14ac:dyDescent="0.2"/>
    <row r="32" spans="1:33" ht="9.75" hidden="1" customHeight="1" x14ac:dyDescent="0.2"/>
    <row r="33" spans="1:26" ht="5.25" hidden="1" customHeight="1" x14ac:dyDescent="0.2"/>
    <row r="34" spans="1:26" ht="30.75" customHeight="1" x14ac:dyDescent="0.2">
      <c r="A34" s="485" t="s">
        <v>227</v>
      </c>
      <c r="B34" s="485"/>
      <c r="C34" s="485"/>
      <c r="D34" s="485"/>
      <c r="E34" s="485"/>
      <c r="F34" s="485"/>
      <c r="G34" s="485"/>
      <c r="H34" s="485"/>
      <c r="I34" s="485"/>
      <c r="J34" s="485"/>
      <c r="K34" s="186"/>
      <c r="L34" s="187">
        <v>26</v>
      </c>
      <c r="M34" s="187">
        <v>27</v>
      </c>
      <c r="N34" s="186"/>
      <c r="O34" s="186"/>
      <c r="P34" s="186"/>
      <c r="Q34" s="186"/>
      <c r="R34" s="186"/>
      <c r="S34" s="481" t="s">
        <v>226</v>
      </c>
      <c r="T34" s="481"/>
      <c r="U34" s="481"/>
      <c r="V34" s="481"/>
      <c r="W34" s="481"/>
      <c r="X34" s="481"/>
      <c r="Y34" s="481"/>
      <c r="Z34" s="481"/>
    </row>
    <row r="35" spans="1:26" ht="7.5" customHeight="1" x14ac:dyDescent="0.2">
      <c r="L35" s="185"/>
      <c r="Z35" s="185"/>
    </row>
    <row r="39" spans="1:26" ht="21" customHeight="1" x14ac:dyDescent="0.2"/>
  </sheetData>
  <mergeCells count="32">
    <mergeCell ref="X22:Z22"/>
    <mergeCell ref="S34:Z34"/>
    <mergeCell ref="S23:Z23"/>
    <mergeCell ref="M1:Z1"/>
    <mergeCell ref="B6:D6"/>
    <mergeCell ref="D4:F4"/>
    <mergeCell ref="Q4:S4"/>
    <mergeCell ref="A1:L1"/>
    <mergeCell ref="M26:O26"/>
    <mergeCell ref="A26:D26"/>
    <mergeCell ref="W6:Y6"/>
    <mergeCell ref="A24:F24"/>
    <mergeCell ref="W5:Y5"/>
    <mergeCell ref="M24:Q24"/>
    <mergeCell ref="A2:L3"/>
    <mergeCell ref="A34:J34"/>
    <mergeCell ref="A23:J23"/>
    <mergeCell ref="B5:D5"/>
    <mergeCell ref="X24:Z24"/>
    <mergeCell ref="A5:A8"/>
    <mergeCell ref="M2:Z3"/>
    <mergeCell ref="F5:H5"/>
    <mergeCell ref="J5:L5"/>
    <mergeCell ref="M5:O5"/>
    <mergeCell ref="Q5:U5"/>
    <mergeCell ref="Z5:Z8"/>
    <mergeCell ref="F6:H6"/>
    <mergeCell ref="J6:L6"/>
    <mergeCell ref="M6:O6"/>
    <mergeCell ref="Q6:U6"/>
    <mergeCell ref="Y4:Z4"/>
    <mergeCell ref="A22:H22"/>
  </mergeCells>
  <printOptions horizontalCentered="1"/>
  <pageMargins left="0.70866141732283505" right="0.70866141732283505" top="1" bottom="0.196850393700787" header="0" footer="0"/>
  <pageSetup paperSize="9" scale="88" firstPageNumber="10" orientation="portrait" useFirstPageNumber="1" r:id="rId1"/>
  <headerFooter alignWithMargins="0"/>
  <colBreaks count="1" manualBreakCount="1">
    <brk id="12" max="3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rightToLeft="1" view="pageBreakPreview" topLeftCell="A4" zoomScale="154" zoomScaleNormal="100" zoomScaleSheetLayoutView="154" workbookViewId="0">
      <selection activeCell="M5" sqref="M5:O5"/>
    </sheetView>
  </sheetViews>
  <sheetFormatPr defaultRowHeight="12.75" x14ac:dyDescent="0.2"/>
  <cols>
    <col min="1" max="1" width="12.875" style="184" customWidth="1"/>
    <col min="2" max="2" width="9.375" style="184" customWidth="1"/>
    <col min="3" max="3" width="0.375" style="184" customWidth="1"/>
    <col min="4" max="4" width="9.875" style="184" customWidth="1"/>
    <col min="5" max="5" width="0.375" style="184" customWidth="1"/>
    <col min="6" max="6" width="9.875" style="184" customWidth="1"/>
    <col min="7" max="7" width="0.375" style="184" customWidth="1"/>
    <col min="8" max="8" width="9.75" style="184" customWidth="1"/>
    <col min="9" max="9" width="0.375" style="184" customWidth="1"/>
    <col min="10" max="10" width="11.125" style="184" customWidth="1"/>
    <col min="11" max="11" width="0.625" style="184" customWidth="1"/>
    <col min="12" max="12" width="12.625" style="184" customWidth="1"/>
    <col min="13" max="13" width="13.125" style="184" customWidth="1"/>
    <col min="14" max="14" width="0.625" style="184" customWidth="1"/>
    <col min="15" max="15" width="10.25" style="184" customWidth="1"/>
    <col min="16" max="16" width="0.5" style="184" customWidth="1"/>
    <col min="17" max="17" width="9.875" style="184" customWidth="1"/>
    <col min="18" max="18" width="0.75" style="184" customWidth="1"/>
    <col min="19" max="19" width="10.75" style="184" customWidth="1"/>
    <col min="20" max="20" width="0.625" style="184" customWidth="1"/>
    <col min="21" max="21" width="11.375" style="184" customWidth="1"/>
    <col min="22" max="22" width="15.25" style="184" customWidth="1"/>
    <col min="23" max="23" width="8" style="184" hidden="1" customWidth="1"/>
    <col min="24" max="16384" width="9" style="184"/>
  </cols>
  <sheetData>
    <row r="1" spans="1:23" s="217" customFormat="1" ht="23.45" customHeight="1" x14ac:dyDescent="0.2">
      <c r="A1" s="472" t="s">
        <v>378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 t="s">
        <v>378</v>
      </c>
      <c r="N1" s="472"/>
      <c r="O1" s="472"/>
      <c r="P1" s="472"/>
      <c r="Q1" s="472"/>
      <c r="R1" s="472"/>
      <c r="S1" s="472"/>
      <c r="T1" s="472"/>
      <c r="U1" s="472"/>
      <c r="V1" s="472"/>
      <c r="W1" s="218"/>
    </row>
    <row r="2" spans="1:23" s="217" customFormat="1" ht="16.5" customHeight="1" x14ac:dyDescent="0.2">
      <c r="A2" s="473" t="s">
        <v>377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 t="s">
        <v>377</v>
      </c>
      <c r="N2" s="473"/>
      <c r="O2" s="473"/>
      <c r="P2" s="473"/>
      <c r="Q2" s="473"/>
      <c r="R2" s="473"/>
      <c r="S2" s="473"/>
      <c r="T2" s="473"/>
      <c r="U2" s="473"/>
      <c r="V2" s="473"/>
    </row>
    <row r="3" spans="1:23" ht="13.5" customHeight="1" x14ac:dyDescent="0.2">
      <c r="A3" s="473"/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</row>
    <row r="4" spans="1:23" ht="23.25" customHeight="1" thickBot="1" x14ac:dyDescent="0.25">
      <c r="A4" s="218" t="s">
        <v>294</v>
      </c>
      <c r="B4" s="213"/>
      <c r="C4" s="213"/>
      <c r="D4" s="483"/>
      <c r="E4" s="483"/>
      <c r="F4" s="483"/>
      <c r="G4" s="220"/>
      <c r="H4" s="213"/>
      <c r="I4" s="213"/>
      <c r="J4" s="210"/>
      <c r="K4" s="210"/>
      <c r="L4" s="216"/>
      <c r="M4" s="215"/>
      <c r="N4" s="214"/>
      <c r="O4" s="213"/>
      <c r="P4" s="213"/>
      <c r="Q4" s="475"/>
      <c r="R4" s="475"/>
      <c r="S4" s="475"/>
      <c r="T4" s="220"/>
      <c r="U4" s="211"/>
      <c r="V4" s="421" t="s">
        <v>295</v>
      </c>
    </row>
    <row r="5" spans="1:23" ht="50.25" customHeight="1" thickTop="1" x14ac:dyDescent="0.2">
      <c r="A5" s="440" t="s">
        <v>35</v>
      </c>
      <c r="B5" s="443" t="s">
        <v>348</v>
      </c>
      <c r="C5" s="443"/>
      <c r="D5" s="443"/>
      <c r="E5" s="326"/>
      <c r="F5" s="443" t="s">
        <v>349</v>
      </c>
      <c r="G5" s="443"/>
      <c r="H5" s="443"/>
      <c r="I5" s="326"/>
      <c r="J5" s="443" t="s">
        <v>350</v>
      </c>
      <c r="K5" s="443"/>
      <c r="L5" s="443"/>
      <c r="M5" s="443" t="s">
        <v>449</v>
      </c>
      <c r="N5" s="443"/>
      <c r="O5" s="443"/>
      <c r="P5" s="326"/>
      <c r="Q5" s="443" t="s">
        <v>347</v>
      </c>
      <c r="R5" s="443"/>
      <c r="S5" s="443"/>
      <c r="T5" s="443"/>
      <c r="U5" s="443"/>
      <c r="V5" s="444" t="s">
        <v>87</v>
      </c>
    </row>
    <row r="6" spans="1:23" ht="51" customHeight="1" x14ac:dyDescent="0.2">
      <c r="A6" s="441"/>
      <c r="B6" s="459" t="s">
        <v>444</v>
      </c>
      <c r="C6" s="459"/>
      <c r="D6" s="459"/>
      <c r="E6" s="248"/>
      <c r="F6" s="459" t="s">
        <v>443</v>
      </c>
      <c r="G6" s="459"/>
      <c r="H6" s="459"/>
      <c r="I6" s="248"/>
      <c r="J6" s="459" t="s">
        <v>442</v>
      </c>
      <c r="K6" s="459"/>
      <c r="L6" s="459"/>
      <c r="M6" s="459" t="s">
        <v>448</v>
      </c>
      <c r="N6" s="459"/>
      <c r="O6" s="459"/>
      <c r="P6" s="248"/>
      <c r="Q6" s="459" t="s">
        <v>431</v>
      </c>
      <c r="R6" s="459"/>
      <c r="S6" s="459"/>
      <c r="T6" s="459"/>
      <c r="U6" s="459"/>
      <c r="V6" s="445"/>
    </row>
    <row r="7" spans="1:23" ht="29.25" customHeight="1" x14ac:dyDescent="0.2">
      <c r="A7" s="441"/>
      <c r="B7" s="301" t="s">
        <v>317</v>
      </c>
      <c r="C7" s="300"/>
      <c r="D7" s="301" t="s">
        <v>181</v>
      </c>
      <c r="E7" s="300"/>
      <c r="F7" s="301" t="s">
        <v>186</v>
      </c>
      <c r="G7" s="300"/>
      <c r="H7" s="301" t="s">
        <v>260</v>
      </c>
      <c r="I7" s="300"/>
      <c r="J7" s="301" t="s">
        <v>182</v>
      </c>
      <c r="K7" s="300"/>
      <c r="L7" s="301" t="s">
        <v>183</v>
      </c>
      <c r="M7" s="301" t="s">
        <v>185</v>
      </c>
      <c r="N7" s="300"/>
      <c r="O7" s="301" t="s">
        <v>184</v>
      </c>
      <c r="P7" s="300"/>
      <c r="Q7" s="301" t="s">
        <v>187</v>
      </c>
      <c r="R7" s="300"/>
      <c r="S7" s="301" t="s">
        <v>310</v>
      </c>
      <c r="T7" s="300"/>
      <c r="U7" s="301" t="s">
        <v>188</v>
      </c>
      <c r="V7" s="445"/>
    </row>
    <row r="8" spans="1:23" ht="31.5" customHeight="1" thickBot="1" x14ac:dyDescent="0.25">
      <c r="A8" s="490"/>
      <c r="B8" s="309" t="s">
        <v>318</v>
      </c>
      <c r="C8" s="312"/>
      <c r="D8" s="309" t="s">
        <v>243</v>
      </c>
      <c r="E8" s="310"/>
      <c r="F8" s="309" t="s">
        <v>244</v>
      </c>
      <c r="G8" s="312"/>
      <c r="H8" s="309" t="s">
        <v>259</v>
      </c>
      <c r="I8" s="310"/>
      <c r="J8" s="309" t="s">
        <v>245</v>
      </c>
      <c r="K8" s="312"/>
      <c r="L8" s="309" t="s">
        <v>246</v>
      </c>
      <c r="M8" s="309" t="s">
        <v>247</v>
      </c>
      <c r="N8" s="312"/>
      <c r="O8" s="309" t="s">
        <v>248</v>
      </c>
      <c r="P8" s="310"/>
      <c r="Q8" s="309" t="s">
        <v>249</v>
      </c>
      <c r="R8" s="312"/>
      <c r="S8" s="311" t="s">
        <v>316</v>
      </c>
      <c r="T8" s="312"/>
      <c r="U8" s="311" t="s">
        <v>250</v>
      </c>
      <c r="V8" s="458"/>
    </row>
    <row r="9" spans="1:23" ht="35.1" customHeight="1" x14ac:dyDescent="0.2">
      <c r="A9" s="356" t="s">
        <v>36</v>
      </c>
      <c r="B9" s="357">
        <v>0.2</v>
      </c>
      <c r="C9" s="358"/>
      <c r="D9" s="359">
        <v>0.2</v>
      </c>
      <c r="E9" s="358"/>
      <c r="F9" s="360">
        <v>1.7</v>
      </c>
      <c r="G9" s="358"/>
      <c r="H9" s="360">
        <v>1.6</v>
      </c>
      <c r="I9" s="358"/>
      <c r="J9" s="360">
        <v>1</v>
      </c>
      <c r="K9" s="358"/>
      <c r="L9" s="360">
        <v>3.1</v>
      </c>
      <c r="M9" s="359">
        <v>10.199999999999999</v>
      </c>
      <c r="N9" s="358"/>
      <c r="O9" s="359">
        <v>0</v>
      </c>
      <c r="P9" s="358"/>
      <c r="Q9" s="360">
        <v>8</v>
      </c>
      <c r="R9" s="358"/>
      <c r="S9" s="360">
        <v>7.7</v>
      </c>
      <c r="T9" s="358"/>
      <c r="U9" s="360">
        <v>3.3</v>
      </c>
      <c r="V9" s="361" t="s">
        <v>90</v>
      </c>
    </row>
    <row r="10" spans="1:23" ht="35.1" customHeight="1" x14ac:dyDescent="0.2">
      <c r="A10" s="207" t="s">
        <v>37</v>
      </c>
      <c r="B10" s="362">
        <v>31.6</v>
      </c>
      <c r="C10" s="353"/>
      <c r="D10" s="101">
        <v>21.3</v>
      </c>
      <c r="E10" s="353"/>
      <c r="F10" s="99">
        <v>0</v>
      </c>
      <c r="G10" s="353"/>
      <c r="H10" s="99">
        <v>14</v>
      </c>
      <c r="I10" s="353"/>
      <c r="J10" s="99">
        <v>41.6</v>
      </c>
      <c r="K10" s="353"/>
      <c r="L10" s="99">
        <v>15.2</v>
      </c>
      <c r="M10" s="101">
        <v>29.1</v>
      </c>
      <c r="N10" s="353"/>
      <c r="O10" s="101">
        <v>16.100000000000001</v>
      </c>
      <c r="P10" s="353"/>
      <c r="Q10" s="99">
        <v>13.4</v>
      </c>
      <c r="R10" s="353"/>
      <c r="S10" s="99">
        <v>26.1</v>
      </c>
      <c r="T10" s="353"/>
      <c r="U10" s="99">
        <v>23</v>
      </c>
      <c r="V10" s="204" t="s">
        <v>91</v>
      </c>
    </row>
    <row r="11" spans="1:23" ht="35.1" customHeight="1" x14ac:dyDescent="0.2">
      <c r="A11" s="207" t="s">
        <v>38</v>
      </c>
      <c r="B11" s="362">
        <v>15</v>
      </c>
      <c r="C11" s="353"/>
      <c r="D11" s="101">
        <v>12.9</v>
      </c>
      <c r="E11" s="353"/>
      <c r="F11" s="99">
        <v>24.7</v>
      </c>
      <c r="G11" s="353"/>
      <c r="H11" s="99">
        <v>9.8000000000000007</v>
      </c>
      <c r="I11" s="353"/>
      <c r="J11" s="99">
        <v>29.6</v>
      </c>
      <c r="K11" s="353"/>
      <c r="L11" s="99">
        <v>48.1</v>
      </c>
      <c r="M11" s="101">
        <v>76.599999999999994</v>
      </c>
      <c r="N11" s="353"/>
      <c r="O11" s="99">
        <v>0</v>
      </c>
      <c r="P11" s="353"/>
      <c r="Q11" s="99">
        <v>24.4</v>
      </c>
      <c r="R11" s="353"/>
      <c r="S11" s="99">
        <v>37.9</v>
      </c>
      <c r="T11" s="353"/>
      <c r="U11" s="99">
        <v>54.3</v>
      </c>
      <c r="V11" s="204" t="s">
        <v>92</v>
      </c>
    </row>
    <row r="12" spans="1:23" ht="35.1" customHeight="1" x14ac:dyDescent="0.2">
      <c r="A12" s="207" t="s">
        <v>39</v>
      </c>
      <c r="B12" s="362">
        <v>1.3</v>
      </c>
      <c r="C12" s="353"/>
      <c r="D12" s="101">
        <v>4</v>
      </c>
      <c r="E12" s="353"/>
      <c r="F12" s="99">
        <v>0</v>
      </c>
      <c r="G12" s="353"/>
      <c r="H12" s="99">
        <v>4.9000000000000004</v>
      </c>
      <c r="I12" s="353"/>
      <c r="J12" s="99">
        <v>7.6</v>
      </c>
      <c r="K12" s="353"/>
      <c r="L12" s="99">
        <v>25.1</v>
      </c>
      <c r="M12" s="101">
        <v>6.1</v>
      </c>
      <c r="N12" s="353"/>
      <c r="O12" s="99">
        <v>4.2</v>
      </c>
      <c r="P12" s="353"/>
      <c r="Q12" s="99">
        <v>3.4</v>
      </c>
      <c r="R12" s="353"/>
      <c r="S12" s="99">
        <v>6.9</v>
      </c>
      <c r="T12" s="353"/>
      <c r="U12" s="99">
        <v>1.3</v>
      </c>
      <c r="V12" s="204" t="s">
        <v>93</v>
      </c>
    </row>
    <row r="13" spans="1:23" ht="35.1" customHeight="1" x14ac:dyDescent="0.2">
      <c r="A13" s="207" t="s">
        <v>40</v>
      </c>
      <c r="B13" s="362">
        <v>9.5</v>
      </c>
      <c r="C13" s="353"/>
      <c r="D13" s="101">
        <v>1</v>
      </c>
      <c r="E13" s="353"/>
      <c r="F13" s="99">
        <v>0</v>
      </c>
      <c r="G13" s="353"/>
      <c r="H13" s="99">
        <v>8.5</v>
      </c>
      <c r="I13" s="353"/>
      <c r="J13" s="99">
        <v>52.9</v>
      </c>
      <c r="K13" s="353"/>
      <c r="L13" s="99">
        <v>37.4</v>
      </c>
      <c r="M13" s="101">
        <v>3.9</v>
      </c>
      <c r="N13" s="353"/>
      <c r="O13" s="99">
        <v>0.1</v>
      </c>
      <c r="P13" s="353"/>
      <c r="Q13" s="99">
        <v>6.2</v>
      </c>
      <c r="R13" s="353"/>
      <c r="S13" s="99">
        <v>20.399999999999999</v>
      </c>
      <c r="T13" s="353"/>
      <c r="U13" s="99">
        <v>34.799999999999997</v>
      </c>
      <c r="V13" s="204" t="s">
        <v>94</v>
      </c>
    </row>
    <row r="14" spans="1:23" ht="35.1" customHeight="1" x14ac:dyDescent="0.2">
      <c r="A14" s="207" t="s">
        <v>41</v>
      </c>
      <c r="B14" s="362">
        <v>0</v>
      </c>
      <c r="C14" s="353"/>
      <c r="D14" s="101">
        <v>0</v>
      </c>
      <c r="E14" s="353"/>
      <c r="F14" s="99">
        <v>0</v>
      </c>
      <c r="G14" s="353"/>
      <c r="H14" s="99">
        <v>0</v>
      </c>
      <c r="I14" s="353"/>
      <c r="J14" s="99">
        <v>0</v>
      </c>
      <c r="K14" s="353"/>
      <c r="L14" s="99">
        <v>1.9</v>
      </c>
      <c r="M14" s="101">
        <v>0</v>
      </c>
      <c r="N14" s="353"/>
      <c r="O14" s="101">
        <v>0</v>
      </c>
      <c r="P14" s="353"/>
      <c r="Q14" s="99">
        <v>0</v>
      </c>
      <c r="R14" s="353"/>
      <c r="S14" s="99">
        <v>0.1</v>
      </c>
      <c r="T14" s="353"/>
      <c r="U14" s="99">
        <v>0</v>
      </c>
      <c r="V14" s="204" t="s">
        <v>95</v>
      </c>
    </row>
    <row r="15" spans="1:23" ht="35.1" customHeight="1" x14ac:dyDescent="0.2">
      <c r="A15" s="207" t="s">
        <v>42</v>
      </c>
      <c r="B15" s="362">
        <v>0</v>
      </c>
      <c r="C15" s="353"/>
      <c r="D15" s="101">
        <v>0</v>
      </c>
      <c r="E15" s="353"/>
      <c r="F15" s="99">
        <v>0</v>
      </c>
      <c r="G15" s="353"/>
      <c r="H15" s="99">
        <v>0</v>
      </c>
      <c r="I15" s="353"/>
      <c r="J15" s="99">
        <v>0</v>
      </c>
      <c r="K15" s="353"/>
      <c r="L15" s="99">
        <v>0</v>
      </c>
      <c r="M15" s="101">
        <v>0</v>
      </c>
      <c r="N15" s="353"/>
      <c r="O15" s="101">
        <v>0</v>
      </c>
      <c r="P15" s="353"/>
      <c r="Q15" s="99">
        <v>0</v>
      </c>
      <c r="R15" s="353"/>
      <c r="S15" s="99">
        <v>0</v>
      </c>
      <c r="T15" s="353"/>
      <c r="U15" s="99">
        <v>0</v>
      </c>
      <c r="V15" s="204" t="s">
        <v>96</v>
      </c>
    </row>
    <row r="16" spans="1:23" ht="35.1" customHeight="1" x14ac:dyDescent="0.2">
      <c r="A16" s="207" t="s">
        <v>43</v>
      </c>
      <c r="B16" s="362">
        <v>0</v>
      </c>
      <c r="C16" s="353"/>
      <c r="D16" s="101">
        <v>0</v>
      </c>
      <c r="E16" s="353"/>
      <c r="F16" s="99">
        <v>0</v>
      </c>
      <c r="G16" s="353"/>
      <c r="H16" s="99">
        <v>0</v>
      </c>
      <c r="I16" s="353"/>
      <c r="J16" s="99">
        <v>0</v>
      </c>
      <c r="K16" s="353"/>
      <c r="L16" s="99">
        <v>0</v>
      </c>
      <c r="M16" s="101">
        <v>0</v>
      </c>
      <c r="N16" s="353"/>
      <c r="O16" s="101">
        <v>0</v>
      </c>
      <c r="P16" s="353"/>
      <c r="Q16" s="99">
        <v>0</v>
      </c>
      <c r="R16" s="353"/>
      <c r="S16" s="99">
        <v>0</v>
      </c>
      <c r="T16" s="353"/>
      <c r="U16" s="99">
        <v>0</v>
      </c>
      <c r="V16" s="204" t="s">
        <v>97</v>
      </c>
    </row>
    <row r="17" spans="1:23" ht="35.1" customHeight="1" x14ac:dyDescent="0.2">
      <c r="A17" s="207" t="s">
        <v>44</v>
      </c>
      <c r="B17" s="362">
        <v>0</v>
      </c>
      <c r="C17" s="353"/>
      <c r="D17" s="101">
        <v>0</v>
      </c>
      <c r="E17" s="353"/>
      <c r="F17" s="99">
        <v>0</v>
      </c>
      <c r="G17" s="353"/>
      <c r="H17" s="99">
        <v>0</v>
      </c>
      <c r="I17" s="353"/>
      <c r="J17" s="99">
        <v>0</v>
      </c>
      <c r="K17" s="353"/>
      <c r="L17" s="99">
        <v>0</v>
      </c>
      <c r="M17" s="101">
        <v>0</v>
      </c>
      <c r="N17" s="353"/>
      <c r="O17" s="101">
        <v>0</v>
      </c>
      <c r="P17" s="353"/>
      <c r="Q17" s="99">
        <v>0</v>
      </c>
      <c r="R17" s="353"/>
      <c r="S17" s="99">
        <v>0</v>
      </c>
      <c r="T17" s="353"/>
      <c r="U17" s="99">
        <v>0</v>
      </c>
      <c r="V17" s="204" t="s">
        <v>98</v>
      </c>
    </row>
    <row r="18" spans="1:23" ht="35.1" customHeight="1" x14ac:dyDescent="0.2">
      <c r="A18" s="207" t="s">
        <v>64</v>
      </c>
      <c r="B18" s="362">
        <v>0</v>
      </c>
      <c r="C18" s="353"/>
      <c r="D18" s="101">
        <v>2.6</v>
      </c>
      <c r="E18" s="353"/>
      <c r="F18" s="99">
        <v>0</v>
      </c>
      <c r="G18" s="353"/>
      <c r="H18" s="99">
        <v>0</v>
      </c>
      <c r="I18" s="353"/>
      <c r="J18" s="99">
        <v>0</v>
      </c>
      <c r="K18" s="353"/>
      <c r="L18" s="99">
        <v>0</v>
      </c>
      <c r="M18" s="101">
        <v>0</v>
      </c>
      <c r="N18" s="353"/>
      <c r="O18" s="101">
        <v>0</v>
      </c>
      <c r="P18" s="353"/>
      <c r="Q18" s="99">
        <v>0.7</v>
      </c>
      <c r="R18" s="353"/>
      <c r="S18" s="99">
        <v>0.1</v>
      </c>
      <c r="T18" s="353"/>
      <c r="U18" s="99">
        <v>2.2000000000000002</v>
      </c>
      <c r="V18" s="204" t="s">
        <v>101</v>
      </c>
    </row>
    <row r="19" spans="1:23" ht="35.1" customHeight="1" x14ac:dyDescent="0.2">
      <c r="A19" s="207" t="s">
        <v>45</v>
      </c>
      <c r="B19" s="362">
        <v>2.9</v>
      </c>
      <c r="C19" s="353"/>
      <c r="D19" s="101">
        <v>2.4</v>
      </c>
      <c r="E19" s="353"/>
      <c r="F19" s="99">
        <v>12</v>
      </c>
      <c r="G19" s="353"/>
      <c r="H19" s="99" t="s">
        <v>84</v>
      </c>
      <c r="I19" s="353"/>
      <c r="J19" s="99">
        <v>19</v>
      </c>
      <c r="K19" s="353"/>
      <c r="L19" s="99">
        <v>38.1</v>
      </c>
      <c r="M19" s="101">
        <v>9.3000000000000007</v>
      </c>
      <c r="N19" s="353"/>
      <c r="O19" s="101">
        <v>2.1</v>
      </c>
      <c r="P19" s="353"/>
      <c r="Q19" s="99">
        <v>1.6</v>
      </c>
      <c r="R19" s="353"/>
      <c r="S19" s="99">
        <v>1.8</v>
      </c>
      <c r="T19" s="353"/>
      <c r="U19" s="99">
        <v>10.7</v>
      </c>
      <c r="V19" s="204" t="s">
        <v>99</v>
      </c>
    </row>
    <row r="20" spans="1:23" s="199" customFormat="1" ht="35.1" customHeight="1" thickBot="1" x14ac:dyDescent="0.25">
      <c r="A20" s="231" t="s">
        <v>65</v>
      </c>
      <c r="B20" s="362">
        <v>0.7</v>
      </c>
      <c r="C20" s="354"/>
      <c r="D20" s="232">
        <v>0.9</v>
      </c>
      <c r="E20" s="354"/>
      <c r="F20" s="230">
        <v>0</v>
      </c>
      <c r="G20" s="354"/>
      <c r="H20" s="230" t="s">
        <v>84</v>
      </c>
      <c r="I20" s="354"/>
      <c r="J20" s="230">
        <v>5.7</v>
      </c>
      <c r="K20" s="355"/>
      <c r="L20" s="230">
        <v>3.6</v>
      </c>
      <c r="M20" s="232">
        <v>1.2</v>
      </c>
      <c r="N20" s="355"/>
      <c r="O20" s="230">
        <v>1.6</v>
      </c>
      <c r="P20" s="355"/>
      <c r="Q20" s="230">
        <v>1.7</v>
      </c>
      <c r="R20" s="355"/>
      <c r="S20" s="230">
        <v>1.3</v>
      </c>
      <c r="T20" s="355"/>
      <c r="U20" s="230">
        <v>2.2999999999999998</v>
      </c>
      <c r="V20" s="234" t="s">
        <v>100</v>
      </c>
    </row>
    <row r="21" spans="1:23" ht="35.1" customHeight="1" thickTop="1" thickBot="1" x14ac:dyDescent="0.25">
      <c r="A21" s="284" t="s">
        <v>222</v>
      </c>
      <c r="B21" s="286">
        <f>SUM(B9:B20)/12</f>
        <v>5.0999999999999996</v>
      </c>
      <c r="C21" s="286"/>
      <c r="D21" s="286">
        <f>SUM(D9:D20)/12</f>
        <v>3.7749999999999999</v>
      </c>
      <c r="E21" s="286"/>
      <c r="F21" s="286">
        <f>SUM(F9:F20)/12</f>
        <v>3.1999999999999997</v>
      </c>
      <c r="G21" s="286"/>
      <c r="H21" s="286">
        <f>SUM(H9:H20)/10</f>
        <v>3.88</v>
      </c>
      <c r="I21" s="286"/>
      <c r="J21" s="286">
        <f>SUM(J9:J20)/12</f>
        <v>13.116666666666665</v>
      </c>
      <c r="K21" s="286"/>
      <c r="L21" s="286">
        <f>SUM(L9:L20)/12</f>
        <v>14.375</v>
      </c>
      <c r="M21" s="286">
        <f>SUM(M9:M20)/12</f>
        <v>11.366666666666665</v>
      </c>
      <c r="N21" s="286"/>
      <c r="O21" s="286">
        <f>SUM(O9:O20)/12</f>
        <v>2.0083333333333337</v>
      </c>
      <c r="P21" s="286"/>
      <c r="Q21" s="286">
        <f>SUM(Q9:Q20)/12</f>
        <v>4.95</v>
      </c>
      <c r="R21" s="286"/>
      <c r="S21" s="286">
        <f>SUM(S9:S20)/12</f>
        <v>8.5249999999999986</v>
      </c>
      <c r="T21" s="286"/>
      <c r="U21" s="286">
        <f>SUM(U9:U20)/12</f>
        <v>10.991666666666667</v>
      </c>
      <c r="V21" s="285" t="s">
        <v>102</v>
      </c>
    </row>
    <row r="22" spans="1:23" ht="6.75" customHeight="1" thickTop="1" x14ac:dyDescent="0.2">
      <c r="A22" s="489"/>
      <c r="B22" s="489"/>
      <c r="C22" s="489"/>
      <c r="D22" s="489"/>
      <c r="E22" s="489"/>
      <c r="F22" s="489"/>
      <c r="G22" s="489"/>
      <c r="H22" s="489"/>
      <c r="I22" s="198"/>
      <c r="L22" s="194"/>
      <c r="M22" s="219"/>
      <c r="N22" s="219"/>
      <c r="O22" s="488"/>
      <c r="P22" s="488"/>
      <c r="Q22" s="488"/>
      <c r="R22" s="488"/>
      <c r="S22" s="488"/>
      <c r="T22" s="488"/>
      <c r="U22" s="488"/>
      <c r="V22" s="488"/>
    </row>
    <row r="23" spans="1:23" ht="21.75" customHeight="1" x14ac:dyDescent="0.2">
      <c r="A23" s="484" t="s">
        <v>233</v>
      </c>
      <c r="B23" s="484"/>
      <c r="C23" s="484"/>
      <c r="D23" s="484"/>
      <c r="E23" s="484"/>
      <c r="F23" s="484"/>
      <c r="G23" s="222"/>
      <c r="H23" s="195"/>
      <c r="I23" s="195"/>
      <c r="J23" s="194"/>
      <c r="K23" s="194"/>
      <c r="L23" s="194"/>
      <c r="M23" s="486"/>
      <c r="N23" s="486"/>
      <c r="O23" s="486"/>
      <c r="P23" s="486"/>
      <c r="Q23" s="486"/>
      <c r="R23" s="408"/>
      <c r="S23" s="424"/>
      <c r="T23" s="424"/>
      <c r="U23" s="482" t="s">
        <v>112</v>
      </c>
      <c r="V23" s="482"/>
      <c r="W23" s="482"/>
    </row>
    <row r="24" spans="1:23" ht="21" customHeight="1" x14ac:dyDescent="0.2">
      <c r="A24" s="486" t="s">
        <v>327</v>
      </c>
      <c r="B24" s="486"/>
      <c r="C24" s="486"/>
      <c r="D24" s="486"/>
      <c r="E24" s="217"/>
      <c r="F24" s="217"/>
      <c r="J24" s="194"/>
      <c r="K24" s="194"/>
      <c r="L24" s="194"/>
      <c r="M24" s="424"/>
      <c r="N24" s="424"/>
      <c r="O24" s="424"/>
      <c r="P24" s="424"/>
      <c r="Q24" s="487" t="s">
        <v>328</v>
      </c>
      <c r="R24" s="487"/>
      <c r="S24" s="487"/>
      <c r="T24" s="487"/>
      <c r="U24" s="487"/>
      <c r="V24" s="487"/>
      <c r="W24" s="424"/>
    </row>
    <row r="25" spans="1:23" ht="30" customHeight="1" x14ac:dyDescent="0.2">
      <c r="A25" s="484" t="s">
        <v>335</v>
      </c>
      <c r="B25" s="484"/>
      <c r="C25" s="484"/>
      <c r="D25" s="484"/>
      <c r="E25" s="484"/>
      <c r="F25" s="484"/>
      <c r="M25" s="424"/>
      <c r="N25" s="424"/>
      <c r="O25" s="465" t="s">
        <v>309</v>
      </c>
      <c r="P25" s="465"/>
      <c r="Q25" s="465"/>
      <c r="R25" s="465"/>
      <c r="S25" s="465"/>
      <c r="T25" s="465"/>
      <c r="U25" s="465"/>
      <c r="V25" s="465"/>
      <c r="W25" s="424"/>
    </row>
    <row r="26" spans="1:23" ht="9.75" customHeight="1" x14ac:dyDescent="0.2"/>
    <row r="29" spans="1:23" ht="9" customHeight="1" x14ac:dyDescent="0.2"/>
    <row r="30" spans="1:23" ht="9" customHeight="1" x14ac:dyDescent="0.2"/>
    <row r="31" spans="1:23" ht="9" customHeight="1" x14ac:dyDescent="0.2"/>
    <row r="32" spans="1:23" ht="5.25" customHeight="1" x14ac:dyDescent="0.2"/>
    <row r="33" spans="1:22" ht="5.25" customHeight="1" x14ac:dyDescent="0.2"/>
    <row r="34" spans="1:22" ht="6" customHeight="1" x14ac:dyDescent="0.2"/>
    <row r="35" spans="1:22" ht="5.25" hidden="1" customHeight="1" x14ac:dyDescent="0.2"/>
    <row r="36" spans="1:22" ht="18.75" customHeight="1" x14ac:dyDescent="0.2">
      <c r="A36" s="485" t="s">
        <v>227</v>
      </c>
      <c r="B36" s="485"/>
      <c r="C36" s="485"/>
      <c r="D36" s="485"/>
      <c r="E36" s="485"/>
      <c r="F36" s="485"/>
      <c r="G36" s="485"/>
      <c r="H36" s="485"/>
      <c r="I36" s="221"/>
      <c r="J36" s="221"/>
      <c r="K36" s="221"/>
      <c r="L36" s="187">
        <v>28</v>
      </c>
      <c r="M36" s="187">
        <v>29</v>
      </c>
      <c r="N36" s="221"/>
      <c r="O36" s="481" t="s">
        <v>226</v>
      </c>
      <c r="P36" s="481"/>
      <c r="Q36" s="481"/>
      <c r="R36" s="481"/>
      <c r="S36" s="481"/>
      <c r="T36" s="481"/>
      <c r="U36" s="481"/>
      <c r="V36" s="481"/>
    </row>
    <row r="37" spans="1:22" ht="7.5" customHeight="1" x14ac:dyDescent="0.2">
      <c r="L37" s="185"/>
      <c r="V37" s="185"/>
    </row>
    <row r="41" spans="1:22" ht="21" customHeight="1" x14ac:dyDescent="0.2"/>
  </sheetData>
  <mergeCells count="29">
    <mergeCell ref="Q5:U5"/>
    <mergeCell ref="A1:L1"/>
    <mergeCell ref="M1:V1"/>
    <mergeCell ref="A2:L3"/>
    <mergeCell ref="M2:V3"/>
    <mergeCell ref="D4:F4"/>
    <mergeCell ref="Q4:S4"/>
    <mergeCell ref="A23:F23"/>
    <mergeCell ref="M23:Q23"/>
    <mergeCell ref="O22:V22"/>
    <mergeCell ref="U23:W23"/>
    <mergeCell ref="F6:H6"/>
    <mergeCell ref="J6:L6"/>
    <mergeCell ref="A22:H22"/>
    <mergeCell ref="A5:A8"/>
    <mergeCell ref="B5:D5"/>
    <mergeCell ref="F5:H5"/>
    <mergeCell ref="J5:L5"/>
    <mergeCell ref="M6:O6"/>
    <mergeCell ref="Q6:U6"/>
    <mergeCell ref="V5:V8"/>
    <mergeCell ref="B6:D6"/>
    <mergeCell ref="M5:O5"/>
    <mergeCell ref="O36:V36"/>
    <mergeCell ref="A36:H36"/>
    <mergeCell ref="A24:D24"/>
    <mergeCell ref="Q24:V24"/>
    <mergeCell ref="A25:F25"/>
    <mergeCell ref="O25:V25"/>
  </mergeCells>
  <printOptions horizontalCentered="1"/>
  <pageMargins left="0.70866141732283505" right="0.70866141732283505" top="1" bottom="0.196850393700787" header="0" footer="0"/>
  <pageSetup paperSize="9" scale="89" firstPageNumber="10" orientation="portrait" useFirstPageNumber="1" r:id="rId1"/>
  <headerFooter alignWithMargins="0"/>
  <colBreaks count="1" manualBreakCount="1">
    <brk id="12" max="3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rightToLeft="1" view="pageBreakPreview" zoomScale="106" zoomScaleNormal="100" zoomScaleSheetLayoutView="106" workbookViewId="0">
      <selection activeCell="P15" sqref="P15"/>
    </sheetView>
  </sheetViews>
  <sheetFormatPr defaultRowHeight="12.75" x14ac:dyDescent="0.2"/>
  <cols>
    <col min="1" max="1" width="9.25" style="117" customWidth="1"/>
    <col min="2" max="2" width="10" style="117" customWidth="1"/>
    <col min="3" max="3" width="7.125" style="117" customWidth="1"/>
    <col min="4" max="4" width="7.5" style="117" customWidth="1"/>
    <col min="5" max="5" width="6.375" style="117" customWidth="1"/>
    <col min="6" max="8" width="7.625" style="117" customWidth="1"/>
    <col min="9" max="9" width="9" style="117" customWidth="1"/>
    <col min="10" max="10" width="6.625" style="117" customWidth="1"/>
    <col min="11" max="11" width="9.75" style="117" customWidth="1"/>
    <col min="12" max="12" width="7.5" style="117" customWidth="1"/>
    <col min="13" max="13" width="8.75" style="117" customWidth="1"/>
    <col min="14" max="14" width="9.625" style="117" customWidth="1"/>
    <col min="15" max="15" width="8" style="117" customWidth="1"/>
    <col min="16" max="16" width="11.125" style="117" customWidth="1"/>
    <col min="17" max="17" width="9.75" style="117" customWidth="1"/>
    <col min="18" max="19" width="9" style="117"/>
    <col min="20" max="20" width="11" style="117" customWidth="1"/>
    <col min="21" max="21" width="10.5" style="117" customWidth="1"/>
    <col min="22" max="16384" width="9" style="117"/>
  </cols>
  <sheetData>
    <row r="1" spans="1:21" s="170" customFormat="1" ht="24" customHeight="1" x14ac:dyDescent="0.2">
      <c r="A1" s="517" t="s">
        <v>382</v>
      </c>
      <c r="B1" s="517"/>
      <c r="C1" s="517"/>
      <c r="D1" s="517"/>
      <c r="E1" s="517"/>
      <c r="F1" s="517"/>
      <c r="G1" s="517"/>
      <c r="H1" s="517"/>
      <c r="I1" s="517"/>
      <c r="J1" s="516" t="s">
        <v>382</v>
      </c>
      <c r="K1" s="516"/>
      <c r="L1" s="516"/>
      <c r="M1" s="516"/>
      <c r="N1" s="516"/>
      <c r="O1" s="516"/>
      <c r="P1" s="516"/>
      <c r="Q1" s="516"/>
    </row>
    <row r="2" spans="1:21" s="129" customFormat="1" ht="28.5" customHeight="1" x14ac:dyDescent="0.4">
      <c r="A2" s="521" t="s">
        <v>383</v>
      </c>
      <c r="B2" s="521"/>
      <c r="C2" s="521"/>
      <c r="D2" s="521"/>
      <c r="E2" s="521"/>
      <c r="F2" s="521"/>
      <c r="G2" s="521"/>
      <c r="H2" s="521"/>
      <c r="I2" s="521"/>
      <c r="J2" s="521" t="s">
        <v>383</v>
      </c>
      <c r="K2" s="521"/>
      <c r="L2" s="521"/>
      <c r="M2" s="521"/>
      <c r="N2" s="521"/>
      <c r="O2" s="521"/>
      <c r="P2" s="521"/>
      <c r="Q2" s="521"/>
      <c r="T2" s="131" t="s">
        <v>225</v>
      </c>
      <c r="U2" s="156">
        <v>0.2</v>
      </c>
    </row>
    <row r="3" spans="1:21" ht="24" customHeight="1" thickBot="1" x14ac:dyDescent="0.25">
      <c r="A3" s="510" t="s">
        <v>296</v>
      </c>
      <c r="B3" s="510"/>
      <c r="C3" s="510"/>
      <c r="D3" s="510"/>
      <c r="E3" s="169"/>
      <c r="F3" s="169"/>
      <c r="G3" s="169"/>
      <c r="H3" s="166"/>
      <c r="I3" s="169"/>
      <c r="J3" s="529"/>
      <c r="K3" s="529"/>
      <c r="L3" s="168"/>
      <c r="M3" s="510"/>
      <c r="N3" s="510"/>
      <c r="O3" s="167"/>
      <c r="P3" s="523" t="s">
        <v>297</v>
      </c>
      <c r="Q3" s="523"/>
      <c r="T3" s="165" t="s">
        <v>224</v>
      </c>
      <c r="U3" s="165">
        <v>4.7E-2</v>
      </c>
    </row>
    <row r="4" spans="1:21" ht="34.5" customHeight="1" thickTop="1" x14ac:dyDescent="0.4">
      <c r="A4" s="501" t="s">
        <v>223</v>
      </c>
      <c r="B4" s="526" t="s">
        <v>76</v>
      </c>
      <c r="C4" s="504" t="s">
        <v>432</v>
      </c>
      <c r="D4" s="504"/>
      <c r="E4" s="504"/>
      <c r="F4" s="504"/>
      <c r="G4" s="504"/>
      <c r="H4" s="504"/>
      <c r="I4" s="504"/>
      <c r="J4" s="511" t="s">
        <v>324</v>
      </c>
      <c r="K4" s="511"/>
      <c r="L4" s="511"/>
      <c r="M4" s="511"/>
      <c r="N4" s="511"/>
      <c r="O4" s="246" t="s">
        <v>222</v>
      </c>
      <c r="P4" s="444" t="s">
        <v>113</v>
      </c>
      <c r="Q4" s="444" t="s">
        <v>221</v>
      </c>
      <c r="S4" s="164"/>
      <c r="T4" s="131" t="s">
        <v>220</v>
      </c>
      <c r="U4" s="163">
        <v>4.3999999999999997E-2</v>
      </c>
    </row>
    <row r="5" spans="1:21" ht="34.9" customHeight="1" x14ac:dyDescent="0.4">
      <c r="A5" s="502"/>
      <c r="B5" s="527"/>
      <c r="C5" s="287" t="s">
        <v>78</v>
      </c>
      <c r="D5" s="287" t="s">
        <v>37</v>
      </c>
      <c r="E5" s="287" t="s">
        <v>38</v>
      </c>
      <c r="F5" s="287" t="s">
        <v>39</v>
      </c>
      <c r="G5" s="287" t="s">
        <v>40</v>
      </c>
      <c r="H5" s="287" t="s">
        <v>41</v>
      </c>
      <c r="I5" s="287" t="s">
        <v>42</v>
      </c>
      <c r="J5" s="287" t="s">
        <v>43</v>
      </c>
      <c r="K5" s="287" t="s">
        <v>219</v>
      </c>
      <c r="L5" s="287" t="s">
        <v>79</v>
      </c>
      <c r="M5" s="287" t="s">
        <v>218</v>
      </c>
      <c r="N5" s="287" t="s">
        <v>80</v>
      </c>
      <c r="O5" s="518" t="s">
        <v>217</v>
      </c>
      <c r="P5" s="445"/>
      <c r="Q5" s="445"/>
      <c r="S5" s="491" t="s">
        <v>216</v>
      </c>
      <c r="T5" s="491"/>
      <c r="U5" s="162">
        <v>3.2000000000000001E-2</v>
      </c>
    </row>
    <row r="6" spans="1:21" ht="29.25" customHeight="1" thickBot="1" x14ac:dyDescent="0.45">
      <c r="A6" s="503"/>
      <c r="B6" s="528"/>
      <c r="C6" s="313" t="s">
        <v>90</v>
      </c>
      <c r="D6" s="313" t="s">
        <v>91</v>
      </c>
      <c r="E6" s="313" t="s">
        <v>92</v>
      </c>
      <c r="F6" s="313" t="s">
        <v>93</v>
      </c>
      <c r="G6" s="313" t="s">
        <v>94</v>
      </c>
      <c r="H6" s="313" t="s">
        <v>95</v>
      </c>
      <c r="I6" s="313" t="s">
        <v>96</v>
      </c>
      <c r="J6" s="313" t="s">
        <v>97</v>
      </c>
      <c r="K6" s="313" t="s">
        <v>98</v>
      </c>
      <c r="L6" s="313" t="s">
        <v>101</v>
      </c>
      <c r="M6" s="313" t="s">
        <v>215</v>
      </c>
      <c r="N6" s="313" t="s">
        <v>100</v>
      </c>
      <c r="O6" s="519"/>
      <c r="P6" s="458"/>
      <c r="Q6" s="458"/>
      <c r="S6" s="131"/>
      <c r="T6" s="131" t="s">
        <v>193</v>
      </c>
      <c r="U6" s="156">
        <v>1.9E-2</v>
      </c>
    </row>
    <row r="7" spans="1:21" ht="30" customHeight="1" x14ac:dyDescent="0.4">
      <c r="A7" s="496" t="s">
        <v>214</v>
      </c>
      <c r="B7" s="155" t="s">
        <v>213</v>
      </c>
      <c r="C7" s="139">
        <v>1.28</v>
      </c>
      <c r="D7" s="139">
        <v>1.99</v>
      </c>
      <c r="E7" s="139">
        <v>3.63</v>
      </c>
      <c r="F7" s="139">
        <v>6.03</v>
      </c>
      <c r="G7" s="176">
        <v>7.3</v>
      </c>
      <c r="H7" s="139">
        <v>10.220000000000001</v>
      </c>
      <c r="I7" s="139">
        <v>10.44</v>
      </c>
      <c r="J7" s="139">
        <v>9.92</v>
      </c>
      <c r="K7" s="139">
        <v>7.81</v>
      </c>
      <c r="L7" s="176">
        <v>4.9400000000000004</v>
      </c>
      <c r="M7" s="139">
        <v>2.34</v>
      </c>
      <c r="N7" s="139">
        <v>1.21</v>
      </c>
      <c r="O7" s="176">
        <f>SUM(C7:N7)/12</f>
        <v>5.5925000000000002</v>
      </c>
      <c r="P7" s="172" t="s">
        <v>212</v>
      </c>
      <c r="Q7" s="524" t="s">
        <v>211</v>
      </c>
      <c r="S7" s="491" t="s">
        <v>210</v>
      </c>
      <c r="T7" s="491"/>
      <c r="U7" s="156">
        <v>1.6E-2</v>
      </c>
    </row>
    <row r="8" spans="1:21" ht="30" customHeight="1" x14ac:dyDescent="0.4">
      <c r="A8" s="497"/>
      <c r="B8" s="161" t="s">
        <v>46</v>
      </c>
      <c r="C8" s="139">
        <v>1.42</v>
      </c>
      <c r="D8" s="139">
        <v>1.81</v>
      </c>
      <c r="E8" s="139">
        <v>2.95</v>
      </c>
      <c r="F8" s="139">
        <v>4.91</v>
      </c>
      <c r="G8" s="139">
        <v>5.54</v>
      </c>
      <c r="H8" s="136">
        <v>7.06</v>
      </c>
      <c r="I8" s="136">
        <v>7.35</v>
      </c>
      <c r="J8" s="136">
        <v>6.56</v>
      </c>
      <c r="K8" s="177">
        <v>5.26</v>
      </c>
      <c r="L8" s="177">
        <v>3.4</v>
      </c>
      <c r="M8" s="136">
        <v>1.48</v>
      </c>
      <c r="N8" s="136">
        <v>1.42</v>
      </c>
      <c r="O8" s="177">
        <f t="shared" ref="O8:O15" si="0">SUM(C8:N8)/12</f>
        <v>4.0966666666666667</v>
      </c>
      <c r="P8" s="160" t="s">
        <v>107</v>
      </c>
      <c r="Q8" s="524"/>
      <c r="S8" s="491" t="s">
        <v>209</v>
      </c>
      <c r="T8" s="491"/>
      <c r="U8" s="159">
        <v>1.2E-2</v>
      </c>
    </row>
    <row r="9" spans="1:21" ht="28.15" customHeight="1" x14ac:dyDescent="0.4">
      <c r="A9" s="498"/>
      <c r="B9" s="158" t="s">
        <v>208</v>
      </c>
      <c r="C9" s="171">
        <v>1.65</v>
      </c>
      <c r="D9" s="178">
        <v>2.1</v>
      </c>
      <c r="E9" s="171">
        <v>3.43</v>
      </c>
      <c r="F9" s="178">
        <v>5.6</v>
      </c>
      <c r="G9" s="178">
        <v>6.35</v>
      </c>
      <c r="H9" s="178">
        <v>8.2899999999999991</v>
      </c>
      <c r="I9" s="171">
        <v>10.53</v>
      </c>
      <c r="J9" s="171">
        <v>8.1199999999999992</v>
      </c>
      <c r="K9" s="171">
        <v>6.56</v>
      </c>
      <c r="L9" s="171">
        <v>4.08</v>
      </c>
      <c r="M9" s="171">
        <v>1.89</v>
      </c>
      <c r="N9" s="171">
        <v>1.45</v>
      </c>
      <c r="O9" s="178">
        <f t="shared" si="0"/>
        <v>5.0041666666666664</v>
      </c>
      <c r="P9" s="157" t="s">
        <v>207</v>
      </c>
      <c r="Q9" s="525"/>
      <c r="S9" s="491" t="s">
        <v>206</v>
      </c>
      <c r="T9" s="491"/>
      <c r="U9" s="156">
        <v>0</v>
      </c>
    </row>
    <row r="10" spans="1:21" ht="30" customHeight="1" x14ac:dyDescent="0.4">
      <c r="A10" s="506" t="s">
        <v>205</v>
      </c>
      <c r="B10" s="145" t="s">
        <v>204</v>
      </c>
      <c r="C10" s="152">
        <v>1.96</v>
      </c>
      <c r="D10" s="152">
        <v>2.13</v>
      </c>
      <c r="E10" s="152">
        <v>3.13</v>
      </c>
      <c r="F10" s="152">
        <v>5.12</v>
      </c>
      <c r="G10" s="179">
        <v>5.79</v>
      </c>
      <c r="H10" s="179">
        <v>7.6</v>
      </c>
      <c r="I10" s="152">
        <v>12.35</v>
      </c>
      <c r="J10" s="152">
        <v>7.02</v>
      </c>
      <c r="K10" s="152">
        <v>5.91</v>
      </c>
      <c r="L10" s="152">
        <v>4.12</v>
      </c>
      <c r="M10" s="152">
        <v>3.48</v>
      </c>
      <c r="N10" s="152">
        <v>1.96</v>
      </c>
      <c r="O10" s="176">
        <f t="shared" si="0"/>
        <v>5.0474999999999985</v>
      </c>
      <c r="P10" s="154" t="s">
        <v>115</v>
      </c>
      <c r="Q10" s="492" t="s">
        <v>203</v>
      </c>
      <c r="S10" s="131"/>
      <c r="T10" s="153" t="s">
        <v>202</v>
      </c>
    </row>
    <row r="11" spans="1:21" ht="30" customHeight="1" x14ac:dyDescent="0.2">
      <c r="A11" s="507"/>
      <c r="B11" s="137" t="s">
        <v>201</v>
      </c>
      <c r="C11" s="177">
        <v>2.37</v>
      </c>
      <c r="D11" s="177">
        <v>2.7</v>
      </c>
      <c r="E11" s="136">
        <v>4.21</v>
      </c>
      <c r="F11" s="136">
        <v>5.93</v>
      </c>
      <c r="G11" s="136">
        <v>7.97</v>
      </c>
      <c r="H11" s="136">
        <v>9.9600000000000009</v>
      </c>
      <c r="I11" s="136">
        <v>11.25</v>
      </c>
      <c r="J11" s="136">
        <v>10.85</v>
      </c>
      <c r="K11" s="136">
        <v>6.42</v>
      </c>
      <c r="L11" s="136">
        <v>4.3899999999999997</v>
      </c>
      <c r="M11" s="136">
        <v>2.54</v>
      </c>
      <c r="N11" s="136">
        <v>2.06</v>
      </c>
      <c r="O11" s="179">
        <f t="shared" si="0"/>
        <v>5.8875000000000002</v>
      </c>
      <c r="P11" s="135" t="s">
        <v>320</v>
      </c>
      <c r="Q11" s="493"/>
      <c r="S11" s="151"/>
      <c r="U11" s="150"/>
    </row>
    <row r="12" spans="1:21" ht="30" customHeight="1" x14ac:dyDescent="0.2">
      <c r="A12" s="507"/>
      <c r="B12" s="149" t="s">
        <v>22</v>
      </c>
      <c r="C12" s="101">
        <v>2.15</v>
      </c>
      <c r="D12" s="101">
        <v>3.43</v>
      </c>
      <c r="E12" s="101">
        <v>4.46</v>
      </c>
      <c r="F12" s="101">
        <v>5.9</v>
      </c>
      <c r="G12" s="101">
        <v>6.6</v>
      </c>
      <c r="H12" s="101">
        <v>8.64</v>
      </c>
      <c r="I12" s="101">
        <v>9.0500000000000007</v>
      </c>
      <c r="J12" s="101">
        <v>8.1300000000000008</v>
      </c>
      <c r="K12" s="101">
        <v>6.52</v>
      </c>
      <c r="L12" s="101">
        <v>4.2</v>
      </c>
      <c r="M12" s="101">
        <v>2.1</v>
      </c>
      <c r="N12" s="101">
        <v>1.69</v>
      </c>
      <c r="O12" s="177">
        <f t="shared" si="0"/>
        <v>5.2391666666666676</v>
      </c>
      <c r="P12" s="135" t="s">
        <v>200</v>
      </c>
      <c r="Q12" s="493"/>
    </row>
    <row r="13" spans="1:21" ht="30" customHeight="1" x14ac:dyDescent="0.2">
      <c r="A13" s="507"/>
      <c r="B13" s="137" t="s">
        <v>24</v>
      </c>
      <c r="C13" s="101">
        <v>2.44</v>
      </c>
      <c r="D13" s="101">
        <v>2.81</v>
      </c>
      <c r="E13" s="101">
        <v>4.26</v>
      </c>
      <c r="F13" s="101">
        <v>6.72</v>
      </c>
      <c r="G13" s="101">
        <v>7.33</v>
      </c>
      <c r="H13" s="101">
        <v>9.9700000000000006</v>
      </c>
      <c r="I13" s="101">
        <v>10.63</v>
      </c>
      <c r="J13" s="101">
        <v>9.24</v>
      </c>
      <c r="K13" s="101">
        <v>7.53</v>
      </c>
      <c r="L13" s="101">
        <v>4.76</v>
      </c>
      <c r="M13" s="101">
        <v>2.85</v>
      </c>
      <c r="N13" s="101">
        <v>2.12</v>
      </c>
      <c r="O13" s="180">
        <f t="shared" si="0"/>
        <v>5.8883333333333345</v>
      </c>
      <c r="P13" s="148" t="s">
        <v>117</v>
      </c>
      <c r="Q13" s="493"/>
    </row>
    <row r="14" spans="1:21" ht="30" customHeight="1" x14ac:dyDescent="0.4">
      <c r="A14" s="507"/>
      <c r="B14" s="137" t="s">
        <v>29</v>
      </c>
      <c r="C14" s="139">
        <v>2.37</v>
      </c>
      <c r="D14" s="176">
        <v>2.6</v>
      </c>
      <c r="E14" s="139">
        <v>4.1500000000000004</v>
      </c>
      <c r="F14" s="139">
        <v>6.74</v>
      </c>
      <c r="G14" s="139">
        <v>7.28</v>
      </c>
      <c r="H14" s="139">
        <v>10.25</v>
      </c>
      <c r="I14" s="139">
        <v>10.96</v>
      </c>
      <c r="J14" s="139">
        <v>9.92</v>
      </c>
      <c r="K14" s="176">
        <v>13.7</v>
      </c>
      <c r="L14" s="176">
        <v>5.0999999999999996</v>
      </c>
      <c r="M14" s="139">
        <v>2.88</v>
      </c>
      <c r="N14" s="139">
        <v>2.35</v>
      </c>
      <c r="O14" s="180">
        <f t="shared" si="0"/>
        <v>6.5249999999999986</v>
      </c>
      <c r="P14" s="135" t="s">
        <v>119</v>
      </c>
      <c r="Q14" s="493"/>
      <c r="S14" s="131"/>
    </row>
    <row r="15" spans="1:21" ht="30" customHeight="1" x14ac:dyDescent="0.4">
      <c r="A15" s="508"/>
      <c r="B15" s="147" t="s">
        <v>25</v>
      </c>
      <c r="C15" s="146">
        <v>2.04</v>
      </c>
      <c r="D15" s="146">
        <v>2.2799999999999998</v>
      </c>
      <c r="E15" s="146">
        <v>3.63</v>
      </c>
      <c r="F15" s="146">
        <v>5.84</v>
      </c>
      <c r="G15" s="146">
        <v>6.59</v>
      </c>
      <c r="H15" s="146">
        <v>8.68</v>
      </c>
      <c r="I15" s="181">
        <v>9.1</v>
      </c>
      <c r="J15" s="146">
        <v>8.09</v>
      </c>
      <c r="K15" s="146">
        <v>6.69</v>
      </c>
      <c r="L15" s="146">
        <v>4.05</v>
      </c>
      <c r="M15" s="181">
        <v>2.1</v>
      </c>
      <c r="N15" s="146">
        <v>2.04</v>
      </c>
      <c r="O15" s="181">
        <f t="shared" si="0"/>
        <v>5.0941666666666663</v>
      </c>
      <c r="P15" s="135" t="s">
        <v>118</v>
      </c>
      <c r="Q15" s="513"/>
      <c r="S15" s="131"/>
    </row>
    <row r="16" spans="1:21" ht="30" customHeight="1" x14ac:dyDescent="0.4">
      <c r="A16" s="499" t="s">
        <v>199</v>
      </c>
      <c r="B16" s="144" t="s">
        <v>77</v>
      </c>
      <c r="C16" s="238" t="s">
        <v>84</v>
      </c>
      <c r="D16" s="238" t="s">
        <v>84</v>
      </c>
      <c r="E16" s="238" t="s">
        <v>84</v>
      </c>
      <c r="F16" s="238" t="s">
        <v>84</v>
      </c>
      <c r="G16" s="238" t="s">
        <v>84</v>
      </c>
      <c r="H16" s="238" t="s">
        <v>84</v>
      </c>
      <c r="I16" s="238" t="s">
        <v>84</v>
      </c>
      <c r="J16" s="238" t="s">
        <v>84</v>
      </c>
      <c r="K16" s="238" t="s">
        <v>84</v>
      </c>
      <c r="L16" s="238" t="s">
        <v>84</v>
      </c>
      <c r="M16" s="238" t="s">
        <v>84</v>
      </c>
      <c r="N16" s="238" t="s">
        <v>84</v>
      </c>
      <c r="O16" s="239" t="s">
        <v>84</v>
      </c>
      <c r="P16" s="143" t="s">
        <v>321</v>
      </c>
      <c r="Q16" s="492" t="s">
        <v>198</v>
      </c>
      <c r="S16" s="131"/>
      <c r="T16" s="131" t="s">
        <v>197</v>
      </c>
      <c r="U16" s="142" t="s">
        <v>196</v>
      </c>
    </row>
    <row r="17" spans="1:21" ht="30" customHeight="1" x14ac:dyDescent="0.4">
      <c r="A17" s="497"/>
      <c r="B17" s="137" t="s">
        <v>26</v>
      </c>
      <c r="C17" s="136">
        <v>2.09</v>
      </c>
      <c r="D17" s="136">
        <v>2.4300000000000002</v>
      </c>
      <c r="E17" s="136">
        <v>3.27</v>
      </c>
      <c r="F17" s="136">
        <v>5.47</v>
      </c>
      <c r="G17" s="177">
        <v>6.2</v>
      </c>
      <c r="H17" s="136">
        <v>10.25</v>
      </c>
      <c r="I17" s="136">
        <v>8.86</v>
      </c>
      <c r="J17" s="136">
        <v>7.09</v>
      </c>
      <c r="K17" s="177">
        <v>5.7</v>
      </c>
      <c r="L17" s="177">
        <v>3.52</v>
      </c>
      <c r="M17" s="136">
        <v>3.51</v>
      </c>
      <c r="N17" s="136">
        <v>1.66</v>
      </c>
      <c r="O17" s="177">
        <f>SUM(C17:N17)/12</f>
        <v>5.0041666666666664</v>
      </c>
      <c r="P17" s="135" t="s">
        <v>110</v>
      </c>
      <c r="Q17" s="493"/>
      <c r="R17" s="129"/>
      <c r="S17" s="131" t="s">
        <v>24</v>
      </c>
      <c r="T17" s="131" t="s">
        <v>195</v>
      </c>
      <c r="U17" s="141">
        <v>4.0000000000000001E-3</v>
      </c>
    </row>
    <row r="18" spans="1:21" ht="30" customHeight="1" x14ac:dyDescent="0.4">
      <c r="A18" s="497"/>
      <c r="B18" s="137" t="s">
        <v>27</v>
      </c>
      <c r="C18" s="136">
        <v>3.07</v>
      </c>
      <c r="D18" s="136">
        <v>3.28</v>
      </c>
      <c r="E18" s="136">
        <v>4.95</v>
      </c>
      <c r="F18" s="136">
        <v>7.83</v>
      </c>
      <c r="G18" s="136">
        <v>8.83</v>
      </c>
      <c r="H18" s="136">
        <v>11.78</v>
      </c>
      <c r="I18" s="136">
        <v>12.04</v>
      </c>
      <c r="J18" s="136">
        <v>11.21</v>
      </c>
      <c r="K18" s="140">
        <v>9.2200000000000006</v>
      </c>
      <c r="L18" s="152">
        <v>6.06</v>
      </c>
      <c r="M18" s="136">
        <v>3.95</v>
      </c>
      <c r="N18" s="136">
        <v>3.89</v>
      </c>
      <c r="O18" s="177">
        <f>SUM(C18:N18)/12</f>
        <v>7.1758333333333342</v>
      </c>
      <c r="P18" s="135" t="s">
        <v>322</v>
      </c>
      <c r="Q18" s="493"/>
      <c r="S18" s="131"/>
      <c r="T18" s="131" t="s">
        <v>194</v>
      </c>
      <c r="U18" s="130">
        <v>35</v>
      </c>
    </row>
    <row r="19" spans="1:21" ht="30" customHeight="1" x14ac:dyDescent="0.4">
      <c r="A19" s="497"/>
      <c r="B19" s="137" t="s">
        <v>30</v>
      </c>
      <c r="C19" s="136">
        <v>2.08</v>
      </c>
      <c r="D19" s="136">
        <v>2.68</v>
      </c>
      <c r="E19" s="136">
        <v>3.78</v>
      </c>
      <c r="F19" s="177">
        <v>5.67</v>
      </c>
      <c r="G19" s="136">
        <v>6.62</v>
      </c>
      <c r="H19" s="136">
        <v>8.02</v>
      </c>
      <c r="I19" s="177">
        <v>8.4499999999999993</v>
      </c>
      <c r="J19" s="136">
        <v>7.79</v>
      </c>
      <c r="K19" s="136">
        <v>5.36</v>
      </c>
      <c r="L19" s="177">
        <v>3.99</v>
      </c>
      <c r="M19" s="139">
        <v>1.99</v>
      </c>
      <c r="N19" s="139">
        <v>1.47</v>
      </c>
      <c r="O19" s="179">
        <f>SUM(C19:N19)/12</f>
        <v>4.8250000000000002</v>
      </c>
      <c r="P19" s="138" t="s">
        <v>124</v>
      </c>
      <c r="Q19" s="493"/>
      <c r="S19" s="131" t="s">
        <v>193</v>
      </c>
      <c r="T19" s="130">
        <v>76</v>
      </c>
    </row>
    <row r="20" spans="1:21" ht="30" customHeight="1" x14ac:dyDescent="0.4">
      <c r="A20" s="497"/>
      <c r="B20" s="137" t="s">
        <v>28</v>
      </c>
      <c r="C20" s="136">
        <v>2.42</v>
      </c>
      <c r="D20" s="136">
        <v>2.66</v>
      </c>
      <c r="E20" s="177">
        <v>4.03</v>
      </c>
      <c r="F20" s="136">
        <v>5.98</v>
      </c>
      <c r="G20" s="136">
        <v>6.79</v>
      </c>
      <c r="H20" s="136">
        <v>7.98</v>
      </c>
      <c r="I20" s="177">
        <v>8.3000000000000007</v>
      </c>
      <c r="J20" s="136">
        <v>7.42</v>
      </c>
      <c r="K20" s="136">
        <v>6.66</v>
      </c>
      <c r="L20" s="136">
        <v>6.55</v>
      </c>
      <c r="M20" s="136">
        <v>6.19</v>
      </c>
      <c r="N20" s="136">
        <v>5.92</v>
      </c>
      <c r="O20" s="177">
        <f>SUM(C20:N20)/12</f>
        <v>5.9083333333333323</v>
      </c>
      <c r="P20" s="135" t="s">
        <v>192</v>
      </c>
      <c r="Q20" s="493"/>
      <c r="R20" s="131"/>
      <c r="S20" s="131"/>
      <c r="T20" s="130"/>
    </row>
    <row r="21" spans="1:21" ht="30" customHeight="1" thickBot="1" x14ac:dyDescent="0.45">
      <c r="A21" s="500"/>
      <c r="B21" s="134" t="s">
        <v>31</v>
      </c>
      <c r="C21" s="133">
        <v>3.08</v>
      </c>
      <c r="D21" s="133">
        <v>3.08</v>
      </c>
      <c r="E21" s="133">
        <v>4.47</v>
      </c>
      <c r="F21" s="182">
        <v>6.7</v>
      </c>
      <c r="G21" s="133">
        <v>8.61</v>
      </c>
      <c r="H21" s="182">
        <v>11.33</v>
      </c>
      <c r="I21" s="133">
        <v>12.77</v>
      </c>
      <c r="J21" s="133">
        <v>11.42</v>
      </c>
      <c r="K21" s="133">
        <v>9.6199999999999992</v>
      </c>
      <c r="L21" s="182">
        <v>5.9</v>
      </c>
      <c r="M21" s="133">
        <v>3.97</v>
      </c>
      <c r="N21" s="133">
        <v>3.08</v>
      </c>
      <c r="O21" s="182">
        <f>SUM(C21:N21)/12</f>
        <v>7.0025000000000004</v>
      </c>
      <c r="P21" s="132" t="s">
        <v>323</v>
      </c>
      <c r="Q21" s="494"/>
      <c r="R21" s="131"/>
      <c r="S21" s="131"/>
      <c r="T21" s="130"/>
      <c r="U21" s="129"/>
    </row>
    <row r="22" spans="1:21" ht="27" customHeight="1" thickTop="1" x14ac:dyDescent="0.2">
      <c r="A22" s="495" t="s">
        <v>191</v>
      </c>
      <c r="B22" s="495"/>
      <c r="C22" s="495"/>
      <c r="D22" s="495"/>
      <c r="E22" s="495"/>
      <c r="F22" s="495"/>
      <c r="G22" s="495"/>
      <c r="H22" s="495"/>
      <c r="I22" s="495"/>
      <c r="J22" s="128"/>
      <c r="K22" s="128"/>
      <c r="L22" s="128"/>
      <c r="M22" s="128"/>
      <c r="N22" s="512" t="s">
        <v>112</v>
      </c>
      <c r="O22" s="512"/>
      <c r="P22" s="512"/>
      <c r="Q22" s="512"/>
    </row>
    <row r="23" spans="1:21" ht="26.25" customHeight="1" x14ac:dyDescent="0.2">
      <c r="A23" s="484" t="s">
        <v>335</v>
      </c>
      <c r="B23" s="484"/>
      <c r="C23" s="484"/>
      <c r="D23" s="484"/>
      <c r="E23" s="484"/>
      <c r="F23" s="484"/>
      <c r="G23" s="127"/>
      <c r="H23" s="127"/>
      <c r="I23" s="127"/>
      <c r="J23" s="126"/>
      <c r="K23" s="515" t="s">
        <v>309</v>
      </c>
      <c r="L23" s="515"/>
      <c r="M23" s="515"/>
      <c r="N23" s="515"/>
      <c r="O23" s="515"/>
      <c r="P23" s="515"/>
      <c r="Q23" s="515"/>
    </row>
    <row r="24" spans="1:21" ht="1.1499999999999999" hidden="1" customHeight="1" x14ac:dyDescent="0.2">
      <c r="A24" s="522"/>
      <c r="B24" s="522"/>
      <c r="C24" s="522"/>
      <c r="D24" s="522"/>
      <c r="E24" s="530">
        <f>SUM(E20:E21)</f>
        <v>8.5</v>
      </c>
      <c r="F24" s="531"/>
      <c r="G24" s="124">
        <f t="shared" ref="G24:N24" si="1">SUM(G20:G21)</f>
        <v>15.399999999999999</v>
      </c>
      <c r="H24" s="124">
        <f t="shared" si="1"/>
        <v>19.310000000000002</v>
      </c>
      <c r="I24" s="124">
        <f t="shared" si="1"/>
        <v>21.07</v>
      </c>
      <c r="J24" s="124">
        <f t="shared" si="1"/>
        <v>18.84</v>
      </c>
      <c r="K24" s="124">
        <f t="shared" si="1"/>
        <v>16.28</v>
      </c>
      <c r="L24" s="124">
        <f t="shared" si="1"/>
        <v>12.45</v>
      </c>
      <c r="M24" s="124">
        <f t="shared" si="1"/>
        <v>10.16</v>
      </c>
      <c r="N24" s="124">
        <f t="shared" si="1"/>
        <v>9</v>
      </c>
      <c r="O24" s="124"/>
      <c r="P24" s="124"/>
      <c r="Q24" s="124"/>
    </row>
    <row r="25" spans="1:21" ht="36" customHeight="1" x14ac:dyDescent="0.2">
      <c r="B25" s="123"/>
      <c r="G25" s="124"/>
      <c r="H25" s="237"/>
      <c r="I25" s="124"/>
      <c r="J25" s="520"/>
      <c r="K25" s="520"/>
      <c r="L25" s="520"/>
      <c r="M25" s="520"/>
      <c r="N25" s="520"/>
    </row>
    <row r="26" spans="1:21" ht="18.600000000000001" customHeight="1" x14ac:dyDescent="0.2">
      <c r="B26" s="123"/>
    </row>
    <row r="27" spans="1:21" x14ac:dyDescent="0.2">
      <c r="B27" s="123"/>
    </row>
    <row r="28" spans="1:21" x14ac:dyDescent="0.2">
      <c r="A28" s="505"/>
      <c r="B28" s="505"/>
      <c r="C28" s="505"/>
      <c r="D28" s="505"/>
      <c r="E28" s="125"/>
      <c r="F28" s="125"/>
    </row>
    <row r="29" spans="1:21" x14ac:dyDescent="0.2">
      <c r="A29" s="225"/>
      <c r="B29" s="225"/>
      <c r="C29" s="225"/>
      <c r="D29" s="225"/>
      <c r="E29" s="125"/>
      <c r="F29" s="125"/>
    </row>
    <row r="30" spans="1:21" x14ac:dyDescent="0.2">
      <c r="A30" s="225"/>
      <c r="B30" s="225"/>
      <c r="C30" s="225"/>
      <c r="D30" s="225"/>
      <c r="E30" s="125"/>
      <c r="F30" s="125"/>
    </row>
    <row r="31" spans="1:21" x14ac:dyDescent="0.2">
      <c r="A31" s="225"/>
      <c r="B31" s="225"/>
      <c r="C31" s="225"/>
      <c r="D31" s="225"/>
      <c r="E31" s="125"/>
      <c r="F31" s="125"/>
    </row>
    <row r="32" spans="1:21" x14ac:dyDescent="0.2">
      <c r="A32" s="225"/>
      <c r="B32" s="225"/>
      <c r="C32" s="225"/>
      <c r="D32" s="225"/>
      <c r="E32" s="125"/>
      <c r="F32" s="125"/>
    </row>
    <row r="33" spans="1:17" x14ac:dyDescent="0.2">
      <c r="A33" s="225"/>
      <c r="B33" s="225"/>
      <c r="C33" s="225"/>
      <c r="D33" s="225"/>
      <c r="E33" s="125"/>
      <c r="F33" s="125"/>
    </row>
    <row r="34" spans="1:17" x14ac:dyDescent="0.2">
      <c r="A34" s="225"/>
      <c r="B34" s="225"/>
      <c r="C34" s="225"/>
      <c r="D34" s="225"/>
      <c r="E34" s="125"/>
      <c r="F34" s="125"/>
    </row>
    <row r="35" spans="1:17" x14ac:dyDescent="0.2">
      <c r="A35" s="225"/>
      <c r="B35" s="225"/>
      <c r="C35" s="225"/>
      <c r="D35" s="225"/>
      <c r="E35" s="125"/>
      <c r="F35" s="125"/>
    </row>
    <row r="36" spans="1:17" ht="8.25" customHeight="1" x14ac:dyDescent="0.2">
      <c r="A36" s="225"/>
      <c r="B36" s="225"/>
      <c r="C36" s="225"/>
      <c r="D36" s="225"/>
      <c r="E36" s="125"/>
      <c r="F36" s="125"/>
    </row>
    <row r="37" spans="1:17" ht="8.25" customHeight="1" x14ac:dyDescent="0.2">
      <c r="A37" s="225"/>
      <c r="B37" s="225"/>
      <c r="C37" s="225"/>
      <c r="D37" s="225"/>
      <c r="E37" s="125"/>
      <c r="F37" s="125"/>
    </row>
    <row r="38" spans="1:17" ht="23.45" customHeight="1" x14ac:dyDescent="0.2">
      <c r="A38" s="509" t="s">
        <v>190</v>
      </c>
      <c r="B38" s="509"/>
      <c r="C38" s="509"/>
      <c r="D38" s="509"/>
      <c r="E38" s="509"/>
      <c r="F38" s="173"/>
      <c r="G38" s="119"/>
      <c r="H38" s="119"/>
      <c r="I38" s="120">
        <v>30</v>
      </c>
      <c r="J38" s="183">
        <v>31</v>
      </c>
      <c r="K38" s="119"/>
      <c r="L38" s="119"/>
      <c r="M38" s="514" t="s">
        <v>189</v>
      </c>
      <c r="N38" s="514"/>
      <c r="O38" s="514"/>
      <c r="P38" s="514"/>
      <c r="Q38" s="514"/>
    </row>
    <row r="43" spans="1:17" ht="19.149999999999999" customHeight="1" x14ac:dyDescent="0.2"/>
    <row r="44" spans="1:17" ht="17.45" customHeight="1" x14ac:dyDescent="0.2">
      <c r="I44" s="118"/>
      <c r="Q44" s="118"/>
    </row>
  </sheetData>
  <mergeCells count="35">
    <mergeCell ref="J1:Q1"/>
    <mergeCell ref="A1:I1"/>
    <mergeCell ref="Q4:Q6"/>
    <mergeCell ref="O5:O6"/>
    <mergeCell ref="J25:N25"/>
    <mergeCell ref="J2:Q2"/>
    <mergeCell ref="A2:I2"/>
    <mergeCell ref="A23:F23"/>
    <mergeCell ref="A24:D24"/>
    <mergeCell ref="P3:Q3"/>
    <mergeCell ref="P4:P6"/>
    <mergeCell ref="Q7:Q9"/>
    <mergeCell ref="A3:D3"/>
    <mergeCell ref="B4:B6"/>
    <mergeCell ref="J3:K3"/>
    <mergeCell ref="E24:F24"/>
    <mergeCell ref="A28:D28"/>
    <mergeCell ref="A10:A15"/>
    <mergeCell ref="A38:E38"/>
    <mergeCell ref="M3:N3"/>
    <mergeCell ref="J4:N4"/>
    <mergeCell ref="N22:Q22"/>
    <mergeCell ref="Q10:Q15"/>
    <mergeCell ref="M38:Q38"/>
    <mergeCell ref="K23:Q23"/>
    <mergeCell ref="S5:T5"/>
    <mergeCell ref="Q16:Q21"/>
    <mergeCell ref="S9:T9"/>
    <mergeCell ref="A22:I22"/>
    <mergeCell ref="A7:A9"/>
    <mergeCell ref="A16:A21"/>
    <mergeCell ref="S8:T8"/>
    <mergeCell ref="S7:T7"/>
    <mergeCell ref="A4:A6"/>
    <mergeCell ref="C4:I4"/>
  </mergeCells>
  <printOptions horizontalCentered="1"/>
  <pageMargins left="0.70866141732283505" right="0.70866141732283505" top="1" bottom="0.196850393700787" header="0" footer="0"/>
  <pageSetup paperSize="9" scale="90" firstPageNumber="10" pageOrder="overThenDown" orientation="portrait" r:id="rId1"/>
  <headerFooter alignWithMargins="0"/>
  <colBreaks count="1" manualBreakCount="1">
    <brk id="9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7"/>
  <sheetViews>
    <sheetView rightToLeft="1" view="pageBreakPreview" zoomScale="166" zoomScaleSheetLayoutView="166" workbookViewId="0">
      <selection activeCell="F5" sqref="F5:I5"/>
    </sheetView>
  </sheetViews>
  <sheetFormatPr defaultColWidth="9" defaultRowHeight="15.75" x14ac:dyDescent="0.25"/>
  <cols>
    <col min="1" max="1" width="14.75" style="20" customWidth="1"/>
    <col min="2" max="2" width="12.5" style="19" customWidth="1"/>
    <col min="3" max="3" width="0.5" style="19" customWidth="1"/>
    <col min="4" max="4" width="12.625" style="19" customWidth="1"/>
    <col min="5" max="5" width="0.625" style="19" customWidth="1"/>
    <col min="6" max="6" width="12.75" style="19" customWidth="1"/>
    <col min="7" max="7" width="2.75" style="19" hidden="1" customWidth="1"/>
    <col min="8" max="8" width="0.5" style="19" customWidth="1"/>
    <col min="9" max="9" width="12.375" style="19" customWidth="1"/>
    <col min="10" max="10" width="11.875" style="19" customWidth="1"/>
    <col min="11" max="14" width="9" style="19"/>
    <col min="15" max="15" width="9.375" style="19" bestFit="1" customWidth="1"/>
    <col min="16" max="16384" width="9" style="19"/>
  </cols>
  <sheetData>
    <row r="1" spans="1:29" ht="27.75" customHeight="1" x14ac:dyDescent="0.25">
      <c r="A1" s="438" t="s">
        <v>419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1.5" customHeight="1" x14ac:dyDescent="0.25">
      <c r="A2" s="439" t="s">
        <v>420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29" ht="26.1" customHeight="1" thickBot="1" x14ac:dyDescent="0.3">
      <c r="A3" s="43" t="s">
        <v>265</v>
      </c>
      <c r="B3" s="41"/>
      <c r="C3" s="41"/>
      <c r="D3" s="41"/>
      <c r="E3" s="41"/>
      <c r="F3" s="41"/>
      <c r="G3" s="41"/>
      <c r="H3" s="41"/>
      <c r="I3" s="41"/>
      <c r="J3" s="76" t="s">
        <v>266</v>
      </c>
    </row>
    <row r="4" spans="1:29" ht="37.5" customHeight="1" thickTop="1" x14ac:dyDescent="0.25">
      <c r="A4" s="440" t="s">
        <v>35</v>
      </c>
      <c r="B4" s="443" t="s">
        <v>332</v>
      </c>
      <c r="C4" s="443"/>
      <c r="D4" s="443"/>
      <c r="E4" s="429"/>
      <c r="F4" s="443" t="s">
        <v>337</v>
      </c>
      <c r="G4" s="443"/>
      <c r="H4" s="443"/>
      <c r="I4" s="443"/>
      <c r="J4" s="444" t="s">
        <v>87</v>
      </c>
    </row>
    <row r="5" spans="1:29" ht="37.5" customHeight="1" x14ac:dyDescent="0.25">
      <c r="A5" s="441"/>
      <c r="B5" s="447" t="s">
        <v>336</v>
      </c>
      <c r="C5" s="447"/>
      <c r="D5" s="447"/>
      <c r="E5" s="427"/>
      <c r="F5" s="448" t="s">
        <v>439</v>
      </c>
      <c r="G5" s="448"/>
      <c r="H5" s="448"/>
      <c r="I5" s="448"/>
      <c r="J5" s="445"/>
    </row>
    <row r="6" spans="1:29" ht="24" customHeight="1" x14ac:dyDescent="0.25">
      <c r="A6" s="441"/>
      <c r="B6" s="287" t="s">
        <v>49</v>
      </c>
      <c r="C6" s="425"/>
      <c r="D6" s="287" t="s">
        <v>50</v>
      </c>
      <c r="E6" s="425"/>
      <c r="F6" s="287" t="s">
        <v>334</v>
      </c>
      <c r="G6" s="298"/>
      <c r="H6" s="425"/>
      <c r="I6" s="287" t="s">
        <v>384</v>
      </c>
      <c r="J6" s="445"/>
    </row>
    <row r="7" spans="1:29" ht="24" customHeight="1" x14ac:dyDescent="0.25">
      <c r="A7" s="442"/>
      <c r="B7" s="431" t="s">
        <v>103</v>
      </c>
      <c r="C7" s="392"/>
      <c r="D7" s="431" t="s">
        <v>104</v>
      </c>
      <c r="E7" s="392"/>
      <c r="F7" s="431" t="s">
        <v>88</v>
      </c>
      <c r="G7" s="392"/>
      <c r="H7" s="392"/>
      <c r="I7" s="431" t="s">
        <v>89</v>
      </c>
      <c r="J7" s="446"/>
    </row>
    <row r="8" spans="1:29" ht="35.1" customHeight="1" x14ac:dyDescent="0.25">
      <c r="A8" s="333" t="s">
        <v>36</v>
      </c>
      <c r="B8" s="430">
        <v>17.04</v>
      </c>
      <c r="C8" s="389"/>
      <c r="D8" s="430">
        <v>6.42</v>
      </c>
      <c r="E8" s="389"/>
      <c r="F8" s="430">
        <v>97.3</v>
      </c>
      <c r="G8" s="100"/>
      <c r="H8" s="389"/>
      <c r="I8" s="430">
        <v>48.41</v>
      </c>
      <c r="J8" s="78" t="s">
        <v>90</v>
      </c>
    </row>
    <row r="9" spans="1:29" ht="35.1" customHeight="1" x14ac:dyDescent="0.25">
      <c r="A9" s="63" t="s">
        <v>37</v>
      </c>
      <c r="B9" s="299">
        <v>17.89</v>
      </c>
      <c r="C9" s="226"/>
      <c r="D9" s="299">
        <v>6.82</v>
      </c>
      <c r="E9" s="226"/>
      <c r="F9" s="299">
        <v>94.34</v>
      </c>
      <c r="G9" s="99"/>
      <c r="H9" s="226"/>
      <c r="I9" s="299">
        <v>46.14</v>
      </c>
      <c r="J9" s="79" t="s">
        <v>91</v>
      </c>
    </row>
    <row r="10" spans="1:29" ht="35.1" customHeight="1" x14ac:dyDescent="0.25">
      <c r="A10" s="63" t="s">
        <v>38</v>
      </c>
      <c r="B10" s="299">
        <v>21.84</v>
      </c>
      <c r="C10" s="226"/>
      <c r="D10" s="299">
        <v>8.85</v>
      </c>
      <c r="E10" s="226"/>
      <c r="F10" s="299">
        <v>85.47</v>
      </c>
      <c r="G10" s="99"/>
      <c r="H10" s="226"/>
      <c r="I10" s="299">
        <v>32.75</v>
      </c>
      <c r="J10" s="79" t="s">
        <v>92</v>
      </c>
    </row>
    <row r="11" spans="1:29" ht="35.1" customHeight="1" x14ac:dyDescent="0.25">
      <c r="A11" s="63" t="s">
        <v>39</v>
      </c>
      <c r="B11" s="299">
        <v>31.96</v>
      </c>
      <c r="C11" s="226"/>
      <c r="D11" s="299">
        <v>15.18</v>
      </c>
      <c r="E11" s="226"/>
      <c r="F11" s="299">
        <v>78.25</v>
      </c>
      <c r="G11" s="99"/>
      <c r="H11" s="226"/>
      <c r="I11" s="299">
        <v>19.14</v>
      </c>
      <c r="J11" s="79" t="s">
        <v>93</v>
      </c>
    </row>
    <row r="12" spans="1:29" ht="35.1" customHeight="1" thickBot="1" x14ac:dyDescent="0.3">
      <c r="A12" s="63" t="s">
        <v>40</v>
      </c>
      <c r="B12" s="299">
        <v>34.520000000000003</v>
      </c>
      <c r="C12" s="226"/>
      <c r="D12" s="299">
        <v>19.02</v>
      </c>
      <c r="E12" s="226"/>
      <c r="F12" s="299">
        <v>62.27</v>
      </c>
      <c r="G12" s="99"/>
      <c r="H12" s="226"/>
      <c r="I12" s="299">
        <v>17.600000000000001</v>
      </c>
      <c r="J12" s="79" t="s">
        <v>94</v>
      </c>
    </row>
    <row r="13" spans="1:29" ht="35.1" customHeight="1" x14ac:dyDescent="0.25">
      <c r="A13" s="63" t="s">
        <v>41</v>
      </c>
      <c r="B13" s="299">
        <v>45.01</v>
      </c>
      <c r="C13" s="226"/>
      <c r="D13" s="299">
        <v>26.01</v>
      </c>
      <c r="E13" s="226"/>
      <c r="F13" s="299">
        <v>29.89</v>
      </c>
      <c r="G13" s="99"/>
      <c r="H13" s="226"/>
      <c r="I13" s="299">
        <v>6.63</v>
      </c>
      <c r="J13" s="79" t="s">
        <v>95</v>
      </c>
      <c r="AA13" s="95"/>
      <c r="AB13" s="95"/>
      <c r="AC13" s="95"/>
    </row>
    <row r="14" spans="1:29" ht="35.1" customHeight="1" x14ac:dyDescent="0.25">
      <c r="A14" s="63" t="s">
        <v>42</v>
      </c>
      <c r="B14" s="299">
        <v>45.31</v>
      </c>
      <c r="C14" s="226"/>
      <c r="D14" s="299">
        <v>28.37</v>
      </c>
      <c r="E14" s="226"/>
      <c r="F14" s="299">
        <v>32.270000000000003</v>
      </c>
      <c r="G14" s="99"/>
      <c r="H14" s="226"/>
      <c r="I14" s="299">
        <v>8.3000000000000007</v>
      </c>
      <c r="J14" s="79" t="s">
        <v>96</v>
      </c>
    </row>
    <row r="15" spans="1:29" ht="35.1" customHeight="1" x14ac:dyDescent="0.25">
      <c r="A15" s="63" t="s">
        <v>43</v>
      </c>
      <c r="B15" s="299">
        <v>45.45</v>
      </c>
      <c r="C15" s="226"/>
      <c r="D15" s="299">
        <v>27.39</v>
      </c>
      <c r="E15" s="226"/>
      <c r="F15" s="299">
        <v>39.880000000000003</v>
      </c>
      <c r="G15" s="99"/>
      <c r="H15" s="226"/>
      <c r="I15" s="299">
        <v>8.27</v>
      </c>
      <c r="J15" s="79" t="s">
        <v>97</v>
      </c>
    </row>
    <row r="16" spans="1:29" ht="35.1" customHeight="1" x14ac:dyDescent="0.25">
      <c r="A16" s="63" t="s">
        <v>44</v>
      </c>
      <c r="B16" s="299">
        <v>39.549999999999997</v>
      </c>
      <c r="C16" s="226"/>
      <c r="D16" s="299">
        <v>22.89</v>
      </c>
      <c r="E16" s="226"/>
      <c r="F16" s="299">
        <v>51.15</v>
      </c>
      <c r="G16" s="99"/>
      <c r="H16" s="226"/>
      <c r="I16" s="299">
        <v>13.71</v>
      </c>
      <c r="J16" s="79" t="s">
        <v>98</v>
      </c>
    </row>
    <row r="17" spans="1:32" ht="35.1" customHeight="1" x14ac:dyDescent="0.25">
      <c r="A17" s="64" t="s">
        <v>64</v>
      </c>
      <c r="B17" s="299">
        <v>31.61</v>
      </c>
      <c r="C17" s="226"/>
      <c r="D17" s="299">
        <v>14.54</v>
      </c>
      <c r="E17" s="226"/>
      <c r="F17" s="299">
        <v>55.86</v>
      </c>
      <c r="G17" s="99"/>
      <c r="H17" s="226"/>
      <c r="I17" s="299">
        <v>12.58</v>
      </c>
      <c r="J17" s="80" t="s">
        <v>101</v>
      </c>
      <c r="R17" s="93"/>
      <c r="S17" s="93"/>
      <c r="T17" s="93"/>
      <c r="U17" s="93"/>
      <c r="V17" s="93"/>
      <c r="W17" s="93"/>
      <c r="X17" s="93"/>
      <c r="Y17" s="93"/>
      <c r="Z17" s="93"/>
    </row>
    <row r="18" spans="1:32" ht="35.1" customHeight="1" x14ac:dyDescent="0.25">
      <c r="A18" s="64" t="s">
        <v>45</v>
      </c>
      <c r="B18" s="299">
        <v>21.73</v>
      </c>
      <c r="C18" s="226"/>
      <c r="D18" s="299">
        <v>9.7100000000000009</v>
      </c>
      <c r="E18" s="226"/>
      <c r="F18" s="299">
        <v>95.5</v>
      </c>
      <c r="G18" s="99"/>
      <c r="H18" s="226"/>
      <c r="I18" s="299">
        <v>43.53</v>
      </c>
      <c r="J18" s="80" t="s">
        <v>99</v>
      </c>
      <c r="Q18" s="97"/>
    </row>
    <row r="19" spans="1:32" ht="35.1" customHeight="1" thickBot="1" x14ac:dyDescent="0.3">
      <c r="A19" s="236" t="s">
        <v>65</v>
      </c>
      <c r="B19" s="352">
        <v>16.920000000000002</v>
      </c>
      <c r="C19" s="227"/>
      <c r="D19" s="352">
        <v>3.93</v>
      </c>
      <c r="E19" s="227"/>
      <c r="F19" s="352">
        <v>92.39</v>
      </c>
      <c r="G19" s="230"/>
      <c r="H19" s="227"/>
      <c r="I19" s="352">
        <v>38.049999999999997</v>
      </c>
      <c r="J19" s="98" t="s">
        <v>100</v>
      </c>
      <c r="O19" s="97"/>
      <c r="P19" s="97"/>
      <c r="Q19" s="93"/>
      <c r="AA19" s="97"/>
      <c r="AB19" s="97"/>
      <c r="AC19" s="97"/>
      <c r="AD19" s="97"/>
      <c r="AE19" s="97"/>
      <c r="AF19" s="97"/>
    </row>
    <row r="20" spans="1:32" ht="34.5" customHeight="1" thickTop="1" thickBot="1" x14ac:dyDescent="0.3">
      <c r="A20" s="271" t="s">
        <v>83</v>
      </c>
      <c r="B20" s="348">
        <f>SUM(B8:B19)/12</f>
        <v>30.735833333333336</v>
      </c>
      <c r="C20" s="349"/>
      <c r="D20" s="348">
        <f>SUM(D8:D19)/12</f>
        <v>15.760833333333332</v>
      </c>
      <c r="E20" s="349"/>
      <c r="F20" s="348">
        <f>SUM(F8:F19)/12</f>
        <v>67.880833333333328</v>
      </c>
      <c r="G20" s="349"/>
      <c r="H20" s="349"/>
      <c r="I20" s="348">
        <f>SUM(I8:I19)/12</f>
        <v>24.592500000000005</v>
      </c>
      <c r="J20" s="274" t="s">
        <v>102</v>
      </c>
      <c r="O20" s="93"/>
      <c r="P20" s="93"/>
      <c r="AA20" s="93"/>
      <c r="AB20" s="93"/>
      <c r="AC20" s="93"/>
      <c r="AD20" s="93"/>
      <c r="AE20" s="93"/>
      <c r="AF20" s="93"/>
    </row>
    <row r="21" spans="1:32" ht="4.5" customHeight="1" thickTop="1" x14ac:dyDescent="0.25">
      <c r="A21" s="304"/>
      <c r="B21" s="305"/>
      <c r="C21" s="306"/>
      <c r="D21" s="305"/>
      <c r="E21" s="306"/>
      <c r="F21" s="305"/>
      <c r="G21" s="306"/>
      <c r="H21" s="306"/>
      <c r="I21" s="305"/>
      <c r="J21" s="307"/>
      <c r="O21" s="93"/>
      <c r="P21" s="93"/>
      <c r="AA21" s="93"/>
      <c r="AB21" s="93"/>
      <c r="AC21" s="93"/>
      <c r="AD21" s="93"/>
      <c r="AE21" s="93"/>
      <c r="AF21" s="93"/>
    </row>
    <row r="22" spans="1:32" ht="18" customHeight="1" x14ac:dyDescent="0.25">
      <c r="A22" s="455" t="s">
        <v>409</v>
      </c>
      <c r="B22" s="455"/>
      <c r="C22" s="455"/>
      <c r="D22" s="455"/>
      <c r="E22" s="47"/>
      <c r="F22" s="437" t="s">
        <v>326</v>
      </c>
      <c r="G22" s="437"/>
      <c r="H22" s="437"/>
      <c r="I22" s="437"/>
      <c r="J22" s="437"/>
    </row>
    <row r="23" spans="1:32" ht="33.75" customHeight="1" x14ac:dyDescent="0.25">
      <c r="A23" s="450" t="s">
        <v>335</v>
      </c>
      <c r="B23" s="450"/>
      <c r="C23" s="450"/>
      <c r="D23" s="450"/>
      <c r="E23" s="116"/>
      <c r="F23" s="451" t="s">
        <v>309</v>
      </c>
      <c r="G23" s="451"/>
      <c r="H23" s="451"/>
      <c r="I23" s="451"/>
      <c r="J23" s="451"/>
    </row>
    <row r="24" spans="1:32" ht="18" customHeight="1" x14ac:dyDescent="0.25">
      <c r="A24" s="115"/>
      <c r="B24" s="116"/>
      <c r="C24" s="116"/>
      <c r="D24" s="116"/>
      <c r="E24" s="116"/>
      <c r="F24" s="82"/>
      <c r="G24" s="82"/>
      <c r="H24" s="82"/>
      <c r="I24" s="82"/>
      <c r="J24" s="82"/>
    </row>
    <row r="25" spans="1:32" ht="18" customHeight="1" x14ac:dyDescent="0.25">
      <c r="A25" s="428"/>
      <c r="B25" s="228"/>
      <c r="C25" s="228"/>
      <c r="D25" s="228"/>
      <c r="E25" s="228"/>
      <c r="F25" s="82"/>
      <c r="G25" s="82"/>
      <c r="H25" s="82"/>
      <c r="I25" s="82"/>
      <c r="J25" s="82"/>
    </row>
    <row r="26" spans="1:32" ht="23.25" customHeight="1" x14ac:dyDescent="0.25">
      <c r="D26" s="452"/>
      <c r="E26" s="452"/>
      <c r="F26" s="452"/>
      <c r="G26" s="452"/>
      <c r="H26" s="452"/>
      <c r="I26" s="452"/>
      <c r="J26" s="452"/>
    </row>
    <row r="27" spans="1:32" ht="24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32" ht="17.25" customHeight="1" x14ac:dyDescent="0.2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32" ht="3.75" customHeight="1" x14ac:dyDescent="0.25">
      <c r="A29" s="116"/>
      <c r="B29" s="116"/>
      <c r="C29" s="116"/>
      <c r="D29" s="116"/>
      <c r="E29" s="116"/>
      <c r="F29" s="116"/>
      <c r="G29" s="116"/>
      <c r="H29" s="116"/>
      <c r="I29" s="116"/>
    </row>
    <row r="30" spans="1:32" ht="11.2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3.7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32" ht="3.75" customHeight="1" x14ac:dyDescent="0.25">
      <c r="A32" s="228"/>
      <c r="B32" s="228"/>
      <c r="C32" s="228"/>
      <c r="D32" s="228"/>
      <c r="E32" s="228"/>
      <c r="F32" s="228"/>
      <c r="G32" s="228"/>
      <c r="H32" s="228"/>
      <c r="I32" s="228"/>
    </row>
    <row r="33" spans="1:10" ht="3.75" customHeight="1" x14ac:dyDescent="0.25">
      <c r="A33" s="228"/>
      <c r="B33" s="228"/>
      <c r="C33" s="228"/>
      <c r="D33" s="228"/>
      <c r="E33" s="228"/>
      <c r="F33" s="228"/>
      <c r="G33" s="228"/>
      <c r="H33" s="228"/>
      <c r="I33" s="228"/>
    </row>
    <row r="34" spans="1:10" ht="3.75" customHeight="1" x14ac:dyDescent="0.25">
      <c r="A34" s="228"/>
      <c r="B34" s="228"/>
      <c r="C34" s="228"/>
      <c r="D34" s="228"/>
      <c r="E34" s="228"/>
      <c r="F34" s="228"/>
      <c r="G34" s="228"/>
      <c r="H34" s="228"/>
      <c r="I34" s="228"/>
    </row>
    <row r="35" spans="1:10" ht="3.75" customHeight="1" x14ac:dyDescent="0.25">
      <c r="A35" s="228"/>
      <c r="B35" s="228"/>
      <c r="C35" s="228"/>
      <c r="D35" s="228"/>
      <c r="E35" s="228"/>
      <c r="F35" s="228"/>
      <c r="G35" s="228"/>
      <c r="H35" s="228"/>
      <c r="I35" s="228"/>
    </row>
    <row r="36" spans="1:10" ht="3.75" customHeight="1" x14ac:dyDescent="0.25">
      <c r="A36" s="228"/>
      <c r="B36" s="228"/>
      <c r="C36" s="228"/>
      <c r="D36" s="228"/>
      <c r="E36" s="228"/>
      <c r="F36" s="228"/>
      <c r="G36" s="228"/>
      <c r="H36" s="228"/>
      <c r="I36" s="228"/>
    </row>
    <row r="37" spans="1:10" ht="3.75" customHeight="1" x14ac:dyDescent="0.25">
      <c r="A37" s="228"/>
      <c r="B37" s="228"/>
      <c r="C37" s="228"/>
      <c r="D37" s="228"/>
      <c r="E37" s="228"/>
      <c r="F37" s="228"/>
      <c r="G37" s="228"/>
      <c r="H37" s="228"/>
      <c r="I37" s="228"/>
    </row>
    <row r="38" spans="1:10" ht="3.75" customHeight="1" x14ac:dyDescent="0.25">
      <c r="A38" s="228"/>
      <c r="B38" s="228"/>
      <c r="C38" s="228"/>
      <c r="D38" s="228"/>
      <c r="E38" s="228"/>
      <c r="F38" s="228"/>
      <c r="G38" s="228"/>
      <c r="H38" s="228"/>
      <c r="I38" s="228"/>
    </row>
    <row r="39" spans="1:10" ht="3.75" customHeight="1" x14ac:dyDescent="0.25">
      <c r="A39" s="228"/>
      <c r="B39" s="228"/>
      <c r="C39" s="228"/>
      <c r="D39" s="228"/>
      <c r="E39" s="228"/>
      <c r="F39" s="228"/>
      <c r="G39" s="228"/>
      <c r="H39" s="228"/>
      <c r="I39" s="228"/>
    </row>
    <row r="40" spans="1:10" ht="3.75" customHeight="1" x14ac:dyDescent="0.25">
      <c r="A40" s="228"/>
      <c r="B40" s="228"/>
      <c r="C40" s="228"/>
      <c r="D40" s="228"/>
      <c r="E40" s="228"/>
      <c r="F40" s="228"/>
      <c r="G40" s="228"/>
      <c r="H40" s="228"/>
      <c r="I40" s="228"/>
    </row>
    <row r="41" spans="1:10" ht="3.75" customHeight="1" x14ac:dyDescent="0.25">
      <c r="A41" s="228"/>
      <c r="B41" s="228"/>
      <c r="C41" s="228"/>
      <c r="D41" s="228"/>
      <c r="E41" s="228"/>
      <c r="F41" s="228"/>
      <c r="G41" s="228"/>
      <c r="H41" s="228"/>
      <c r="I41" s="228"/>
    </row>
    <row r="42" spans="1:10" ht="3.75" customHeight="1" x14ac:dyDescent="0.25">
      <c r="A42" s="228"/>
      <c r="B42" s="228"/>
      <c r="C42" s="228"/>
      <c r="D42" s="228"/>
      <c r="E42" s="228"/>
      <c r="F42" s="228"/>
      <c r="G42" s="228"/>
      <c r="H42" s="228"/>
      <c r="I42" s="228"/>
    </row>
    <row r="43" spans="1:10" ht="3.75" customHeight="1" x14ac:dyDescent="0.25">
      <c r="A43" s="228"/>
      <c r="B43" s="228"/>
      <c r="C43" s="228"/>
      <c r="D43" s="228"/>
      <c r="E43" s="228"/>
      <c r="F43" s="228"/>
      <c r="G43" s="228"/>
      <c r="H43" s="228"/>
      <c r="I43" s="228"/>
    </row>
    <row r="44" spans="1:10" ht="3.75" customHeight="1" x14ac:dyDescent="0.25">
      <c r="A44" s="228"/>
      <c r="B44" s="228"/>
      <c r="C44" s="228"/>
      <c r="D44" s="228"/>
      <c r="E44" s="228"/>
      <c r="F44" s="228"/>
      <c r="G44" s="228"/>
      <c r="H44" s="228"/>
      <c r="I44" s="228"/>
    </row>
    <row r="45" spans="1:10" ht="3.75" customHeight="1" x14ac:dyDescent="0.25">
      <c r="A45" s="228"/>
      <c r="B45" s="228"/>
      <c r="C45" s="228"/>
      <c r="D45" s="228"/>
      <c r="E45" s="228"/>
      <c r="F45" s="228"/>
      <c r="G45" s="228"/>
      <c r="H45" s="228"/>
      <c r="I45" s="228"/>
    </row>
    <row r="46" spans="1:10" ht="3.75" customHeight="1" x14ac:dyDescent="0.25">
      <c r="A46" s="116"/>
      <c r="B46" s="116"/>
      <c r="C46" s="116"/>
      <c r="D46" s="116"/>
      <c r="E46" s="116"/>
      <c r="F46" s="116"/>
      <c r="G46" s="116"/>
      <c r="H46" s="116"/>
      <c r="I46" s="116"/>
    </row>
    <row r="47" spans="1:10" ht="24" customHeight="1" x14ac:dyDescent="0.25">
      <c r="A47" s="453" t="s">
        <v>162</v>
      </c>
      <c r="B47" s="453"/>
      <c r="C47" s="453"/>
      <c r="D47" s="453"/>
      <c r="E47" s="48"/>
      <c r="F47" s="449" t="s">
        <v>395</v>
      </c>
      <c r="G47" s="449"/>
      <c r="H47" s="449"/>
      <c r="I47" s="449"/>
      <c r="J47" s="449"/>
    </row>
  </sheetData>
  <mergeCells count="15">
    <mergeCell ref="A22:D22"/>
    <mergeCell ref="F22:J22"/>
    <mergeCell ref="D26:J26"/>
    <mergeCell ref="F47:J47"/>
    <mergeCell ref="A23:D23"/>
    <mergeCell ref="F23:J23"/>
    <mergeCell ref="A47:D47"/>
    <mergeCell ref="A1:J1"/>
    <mergeCell ref="A2:J2"/>
    <mergeCell ref="A4:A7"/>
    <mergeCell ref="B4:D4"/>
    <mergeCell ref="F4:I4"/>
    <mergeCell ref="J4:J7"/>
    <mergeCell ref="B5:D5"/>
    <mergeCell ref="F5:I5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rightToLeft="1" view="pageBreakPreview" zoomScale="106" zoomScaleNormal="100" zoomScaleSheetLayoutView="106" workbookViewId="0">
      <selection activeCell="L15" sqref="L15"/>
    </sheetView>
  </sheetViews>
  <sheetFormatPr defaultRowHeight="12.75" x14ac:dyDescent="0.2"/>
  <cols>
    <col min="1" max="1" width="9.25" style="117" customWidth="1"/>
    <col min="2" max="2" width="10" style="117" customWidth="1"/>
    <col min="3" max="3" width="7.125" style="117" customWidth="1"/>
    <col min="4" max="4" width="7.25" style="117" customWidth="1"/>
    <col min="5" max="5" width="6.375" style="117" customWidth="1"/>
    <col min="6" max="8" width="7.625" style="117" customWidth="1"/>
    <col min="9" max="9" width="9" style="117" customWidth="1"/>
    <col min="10" max="10" width="6.625" style="117" customWidth="1"/>
    <col min="11" max="11" width="9.75" style="117" customWidth="1"/>
    <col min="12" max="12" width="7.5" style="117" customWidth="1"/>
    <col min="13" max="13" width="8.75" style="117" customWidth="1"/>
    <col min="14" max="14" width="9.625" style="117" customWidth="1"/>
    <col min="15" max="15" width="8" style="117" customWidth="1"/>
    <col min="16" max="16" width="11.125" style="117" customWidth="1"/>
    <col min="17" max="17" width="9.75" style="117" customWidth="1"/>
    <col min="18" max="19" width="9" style="117"/>
    <col min="20" max="20" width="11" style="117" customWidth="1"/>
    <col min="21" max="21" width="10.5" style="117" customWidth="1"/>
    <col min="22" max="16384" width="9" style="117"/>
  </cols>
  <sheetData>
    <row r="1" spans="1:21" s="170" customFormat="1" ht="24" customHeight="1" x14ac:dyDescent="0.2">
      <c r="A1" s="517" t="s">
        <v>433</v>
      </c>
      <c r="B1" s="517"/>
      <c r="C1" s="517"/>
      <c r="D1" s="517"/>
      <c r="E1" s="517"/>
      <c r="F1" s="517"/>
      <c r="G1" s="517"/>
      <c r="H1" s="517"/>
      <c r="I1" s="517"/>
      <c r="J1" s="516" t="s">
        <v>433</v>
      </c>
      <c r="K1" s="516"/>
      <c r="L1" s="516"/>
      <c r="M1" s="516"/>
      <c r="N1" s="516"/>
      <c r="O1" s="516"/>
      <c r="P1" s="516"/>
      <c r="Q1" s="516"/>
    </row>
    <row r="2" spans="1:21" s="129" customFormat="1" ht="21" customHeight="1" x14ac:dyDescent="0.4">
      <c r="A2" s="535" t="s">
        <v>379</v>
      </c>
      <c r="B2" s="535"/>
      <c r="C2" s="535"/>
      <c r="D2" s="535"/>
      <c r="E2" s="535"/>
      <c r="F2" s="535"/>
      <c r="G2" s="535"/>
      <c r="H2" s="535"/>
      <c r="I2" s="535"/>
      <c r="J2" s="535" t="s">
        <v>379</v>
      </c>
      <c r="K2" s="535"/>
      <c r="L2" s="535"/>
      <c r="M2" s="535"/>
      <c r="N2" s="535"/>
      <c r="O2" s="535"/>
      <c r="P2" s="535"/>
      <c r="Q2" s="535"/>
      <c r="T2" s="131" t="s">
        <v>225</v>
      </c>
      <c r="U2" s="156">
        <v>0.2</v>
      </c>
    </row>
    <row r="3" spans="1:21" ht="24" customHeight="1" thickBot="1" x14ac:dyDescent="0.25">
      <c r="A3" s="510" t="s">
        <v>393</v>
      </c>
      <c r="B3" s="510"/>
      <c r="C3" s="510"/>
      <c r="D3" s="510"/>
      <c r="E3" s="169"/>
      <c r="F3" s="169"/>
      <c r="G3" s="169"/>
      <c r="H3" s="166"/>
      <c r="I3" s="169"/>
      <c r="J3" s="529"/>
      <c r="K3" s="529"/>
      <c r="L3" s="168"/>
      <c r="M3" s="510"/>
      <c r="N3" s="510"/>
      <c r="O3" s="167"/>
      <c r="P3" s="523" t="s">
        <v>298</v>
      </c>
      <c r="Q3" s="523"/>
      <c r="T3" s="165" t="s">
        <v>224</v>
      </c>
      <c r="U3" s="165">
        <v>4.7E-2</v>
      </c>
    </row>
    <row r="4" spans="1:21" ht="31.5" customHeight="1" thickTop="1" x14ac:dyDescent="0.4">
      <c r="A4" s="501" t="s">
        <v>223</v>
      </c>
      <c r="B4" s="501" t="s">
        <v>76</v>
      </c>
      <c r="C4" s="504" t="s">
        <v>329</v>
      </c>
      <c r="D4" s="504"/>
      <c r="E4" s="504"/>
      <c r="F4" s="504"/>
      <c r="G4" s="504"/>
      <c r="H4" s="504"/>
      <c r="I4" s="504"/>
      <c r="J4" s="511" t="s">
        <v>325</v>
      </c>
      <c r="K4" s="511"/>
      <c r="L4" s="511"/>
      <c r="M4" s="511"/>
      <c r="N4" s="511"/>
      <c r="O4" s="426" t="s">
        <v>222</v>
      </c>
      <c r="P4" s="444" t="s">
        <v>113</v>
      </c>
      <c r="Q4" s="444" t="s">
        <v>221</v>
      </c>
      <c r="S4" s="164"/>
      <c r="T4" s="131" t="s">
        <v>220</v>
      </c>
      <c r="U4" s="163">
        <v>4.3999999999999997E-2</v>
      </c>
    </row>
    <row r="5" spans="1:21" ht="29.25" customHeight="1" x14ac:dyDescent="0.4">
      <c r="A5" s="502"/>
      <c r="B5" s="502"/>
      <c r="C5" s="287" t="s">
        <v>78</v>
      </c>
      <c r="D5" s="287" t="s">
        <v>37</v>
      </c>
      <c r="E5" s="287" t="s">
        <v>38</v>
      </c>
      <c r="F5" s="287" t="s">
        <v>39</v>
      </c>
      <c r="G5" s="287" t="s">
        <v>40</v>
      </c>
      <c r="H5" s="287" t="s">
        <v>41</v>
      </c>
      <c r="I5" s="287" t="s">
        <v>42</v>
      </c>
      <c r="J5" s="287" t="s">
        <v>43</v>
      </c>
      <c r="K5" s="287" t="s">
        <v>219</v>
      </c>
      <c r="L5" s="287" t="s">
        <v>79</v>
      </c>
      <c r="M5" s="287" t="s">
        <v>218</v>
      </c>
      <c r="N5" s="287" t="s">
        <v>80</v>
      </c>
      <c r="O5" s="518" t="s">
        <v>217</v>
      </c>
      <c r="P5" s="445"/>
      <c r="Q5" s="445"/>
      <c r="S5" s="491" t="s">
        <v>216</v>
      </c>
      <c r="T5" s="491"/>
      <c r="U5" s="162">
        <v>3.2000000000000001E-2</v>
      </c>
    </row>
    <row r="6" spans="1:21" ht="27.75" customHeight="1" thickBot="1" x14ac:dyDescent="0.45">
      <c r="A6" s="503"/>
      <c r="B6" s="503"/>
      <c r="C6" s="288" t="s">
        <v>90</v>
      </c>
      <c r="D6" s="288" t="s">
        <v>91</v>
      </c>
      <c r="E6" s="288" t="s">
        <v>92</v>
      </c>
      <c r="F6" s="288" t="s">
        <v>93</v>
      </c>
      <c r="G6" s="288" t="s">
        <v>94</v>
      </c>
      <c r="H6" s="288" t="s">
        <v>95</v>
      </c>
      <c r="I6" s="288" t="s">
        <v>96</v>
      </c>
      <c r="J6" s="288" t="s">
        <v>97</v>
      </c>
      <c r="K6" s="288" t="s">
        <v>98</v>
      </c>
      <c r="L6" s="288" t="s">
        <v>101</v>
      </c>
      <c r="M6" s="288" t="s">
        <v>215</v>
      </c>
      <c r="N6" s="288" t="s">
        <v>100</v>
      </c>
      <c r="O6" s="519"/>
      <c r="P6" s="458"/>
      <c r="Q6" s="458"/>
      <c r="S6" s="131"/>
      <c r="T6" s="131" t="s">
        <v>193</v>
      </c>
      <c r="U6" s="156">
        <v>1.9E-2</v>
      </c>
    </row>
    <row r="7" spans="1:21" ht="30" customHeight="1" x14ac:dyDescent="0.4">
      <c r="A7" s="496" t="s">
        <v>214</v>
      </c>
      <c r="B7" s="155" t="s">
        <v>213</v>
      </c>
      <c r="C7" s="139">
        <v>7.87</v>
      </c>
      <c r="D7" s="139">
        <v>11.69</v>
      </c>
      <c r="E7" s="139">
        <v>16.11</v>
      </c>
      <c r="F7" s="139">
        <v>21.82</v>
      </c>
      <c r="G7" s="139">
        <v>23.35</v>
      </c>
      <c r="H7" s="139">
        <v>27.19</v>
      </c>
      <c r="I7" s="139">
        <v>26.19</v>
      </c>
      <c r="J7" s="139">
        <v>23.83</v>
      </c>
      <c r="K7" s="139">
        <v>20.58</v>
      </c>
      <c r="L7" s="176">
        <v>15.79</v>
      </c>
      <c r="M7" s="139">
        <v>10.130000000000001</v>
      </c>
      <c r="N7" s="176">
        <v>8.6</v>
      </c>
      <c r="O7" s="176">
        <f t="shared" ref="O7:O15" si="0">SUM(C7:N7)/12</f>
        <v>17.762499999999999</v>
      </c>
      <c r="P7" s="172" t="s">
        <v>212</v>
      </c>
      <c r="Q7" s="524" t="s">
        <v>211</v>
      </c>
      <c r="S7" s="491" t="s">
        <v>210</v>
      </c>
      <c r="T7" s="491"/>
      <c r="U7" s="156">
        <v>1.6E-2</v>
      </c>
    </row>
    <row r="8" spans="1:21" ht="30" customHeight="1" x14ac:dyDescent="0.4">
      <c r="A8" s="497"/>
      <c r="B8" s="161" t="s">
        <v>46</v>
      </c>
      <c r="C8" s="176">
        <v>7.6</v>
      </c>
      <c r="D8" s="176">
        <v>10.199999999999999</v>
      </c>
      <c r="E8" s="139">
        <v>14.04</v>
      </c>
      <c r="F8" s="139">
        <v>18.690000000000001</v>
      </c>
      <c r="G8" s="176">
        <v>19</v>
      </c>
      <c r="H8" s="136">
        <v>22.73</v>
      </c>
      <c r="I8" s="136">
        <v>23.04</v>
      </c>
      <c r="J8" s="177">
        <v>21.73</v>
      </c>
      <c r="K8" s="136">
        <v>18.86</v>
      </c>
      <c r="L8" s="136">
        <v>13.96</v>
      </c>
      <c r="M8" s="136">
        <v>8.59</v>
      </c>
      <c r="N8" s="136">
        <v>7.63</v>
      </c>
      <c r="O8" s="177">
        <f t="shared" si="0"/>
        <v>15.505833333333333</v>
      </c>
      <c r="P8" s="160" t="s">
        <v>107</v>
      </c>
      <c r="Q8" s="524"/>
      <c r="S8" s="491" t="s">
        <v>209</v>
      </c>
      <c r="T8" s="491"/>
      <c r="U8" s="159">
        <v>1.2E-2</v>
      </c>
    </row>
    <row r="9" spans="1:21" ht="28.15" customHeight="1" x14ac:dyDescent="0.4">
      <c r="A9" s="498"/>
      <c r="B9" s="158" t="s">
        <v>208</v>
      </c>
      <c r="C9" s="171">
        <v>8.93</v>
      </c>
      <c r="D9" s="178">
        <v>11.8</v>
      </c>
      <c r="E9" s="171">
        <v>15.84</v>
      </c>
      <c r="F9" s="178">
        <v>21.4</v>
      </c>
      <c r="G9" s="171">
        <v>21.81</v>
      </c>
      <c r="H9" s="171">
        <v>24.72</v>
      </c>
      <c r="I9" s="171">
        <v>26.19</v>
      </c>
      <c r="J9" s="178">
        <v>23.25</v>
      </c>
      <c r="K9" s="171">
        <v>19.57</v>
      </c>
      <c r="L9" s="171">
        <v>15.07</v>
      </c>
      <c r="M9" s="171">
        <v>10.44</v>
      </c>
      <c r="N9" s="171">
        <v>8.4600000000000009</v>
      </c>
      <c r="O9" s="178">
        <f t="shared" si="0"/>
        <v>17.29</v>
      </c>
      <c r="P9" s="157" t="s">
        <v>207</v>
      </c>
      <c r="Q9" s="525"/>
      <c r="S9" s="491" t="s">
        <v>206</v>
      </c>
      <c r="T9" s="491"/>
      <c r="U9" s="156">
        <v>0</v>
      </c>
    </row>
    <row r="10" spans="1:21" ht="30" customHeight="1" x14ac:dyDescent="0.4">
      <c r="A10" s="506" t="s">
        <v>205</v>
      </c>
      <c r="B10" s="155" t="s">
        <v>204</v>
      </c>
      <c r="C10" s="139">
        <v>7.41</v>
      </c>
      <c r="D10" s="139">
        <v>9.86</v>
      </c>
      <c r="E10" s="139">
        <v>14.03</v>
      </c>
      <c r="F10" s="139">
        <v>18.940000000000001</v>
      </c>
      <c r="G10" s="139">
        <v>20.07</v>
      </c>
      <c r="H10" s="139">
        <v>25.14</v>
      </c>
      <c r="I10" s="139">
        <v>24.42</v>
      </c>
      <c r="J10" s="176">
        <v>22.06</v>
      </c>
      <c r="K10" s="139">
        <v>18.72</v>
      </c>
      <c r="L10" s="139">
        <v>14.61</v>
      </c>
      <c r="M10" s="139">
        <v>9.01</v>
      </c>
      <c r="N10" s="176">
        <v>8.5399999999999991</v>
      </c>
      <c r="O10" s="176">
        <f t="shared" si="0"/>
        <v>16.067499999999999</v>
      </c>
      <c r="P10" s="154" t="s">
        <v>115</v>
      </c>
      <c r="Q10" s="492" t="s">
        <v>203</v>
      </c>
      <c r="S10" s="131"/>
      <c r="T10" s="153" t="s">
        <v>202</v>
      </c>
    </row>
    <row r="11" spans="1:21" ht="30" customHeight="1" x14ac:dyDescent="0.2">
      <c r="A11" s="507"/>
      <c r="B11" s="137" t="s">
        <v>201</v>
      </c>
      <c r="C11" s="136">
        <v>12.02</v>
      </c>
      <c r="D11" s="136">
        <v>15.02</v>
      </c>
      <c r="E11" s="177">
        <v>20.2</v>
      </c>
      <c r="F11" s="136">
        <v>23.92</v>
      </c>
      <c r="G11" s="177">
        <v>27.71</v>
      </c>
      <c r="H11" s="136">
        <v>29.84</v>
      </c>
      <c r="I11" s="136">
        <v>29.44</v>
      </c>
      <c r="J11" s="136">
        <v>26.88</v>
      </c>
      <c r="K11" s="136">
        <v>22.95</v>
      </c>
      <c r="L11" s="177">
        <v>17.86</v>
      </c>
      <c r="M11" s="177">
        <v>11.9</v>
      </c>
      <c r="N11" s="177">
        <v>11.4</v>
      </c>
      <c r="O11" s="179">
        <f t="shared" si="0"/>
        <v>20.761666666666667</v>
      </c>
      <c r="P11" s="135" t="s">
        <v>320</v>
      </c>
      <c r="Q11" s="493"/>
      <c r="S11" s="151"/>
      <c r="U11" s="150"/>
    </row>
    <row r="12" spans="1:21" ht="30" customHeight="1" x14ac:dyDescent="0.2">
      <c r="A12" s="507"/>
      <c r="B12" s="174" t="s">
        <v>22</v>
      </c>
      <c r="C12" s="175">
        <v>9.23</v>
      </c>
      <c r="D12" s="175">
        <v>13.63</v>
      </c>
      <c r="E12" s="175">
        <v>16.34</v>
      </c>
      <c r="F12" s="175">
        <v>21.38</v>
      </c>
      <c r="G12" s="175">
        <v>23.75</v>
      </c>
      <c r="H12" s="175">
        <v>25.7</v>
      </c>
      <c r="I12" s="175">
        <v>25.71</v>
      </c>
      <c r="J12" s="175">
        <v>23.64</v>
      </c>
      <c r="K12" s="175">
        <v>19.95</v>
      </c>
      <c r="L12" s="175">
        <v>14.96</v>
      </c>
      <c r="M12" s="175">
        <v>10.62</v>
      </c>
      <c r="N12" s="175">
        <v>9.4499999999999993</v>
      </c>
      <c r="O12" s="177">
        <f t="shared" si="0"/>
        <v>17.863333333333333</v>
      </c>
      <c r="P12" s="135" t="s">
        <v>200</v>
      </c>
      <c r="Q12" s="493"/>
    </row>
    <row r="13" spans="1:21" ht="30" customHeight="1" x14ac:dyDescent="0.2">
      <c r="A13" s="507"/>
      <c r="B13" s="137" t="s">
        <v>24</v>
      </c>
      <c r="C13" s="101">
        <v>8.81</v>
      </c>
      <c r="D13" s="101">
        <v>11.99</v>
      </c>
      <c r="E13" s="101">
        <v>16.91</v>
      </c>
      <c r="F13" s="101">
        <v>21.08</v>
      </c>
      <c r="G13" s="101">
        <v>23.12</v>
      </c>
      <c r="H13" s="101">
        <v>25.98</v>
      </c>
      <c r="I13" s="101">
        <v>25.52</v>
      </c>
      <c r="J13" s="101">
        <v>23.18</v>
      </c>
      <c r="K13" s="101">
        <v>19.75</v>
      </c>
      <c r="L13" s="101">
        <v>15.22</v>
      </c>
      <c r="M13" s="101">
        <v>9.73</v>
      </c>
      <c r="N13" s="101">
        <v>9.1</v>
      </c>
      <c r="O13" s="180">
        <f t="shared" si="0"/>
        <v>17.532499999999999</v>
      </c>
      <c r="P13" s="148" t="s">
        <v>117</v>
      </c>
      <c r="Q13" s="493"/>
    </row>
    <row r="14" spans="1:21" ht="30" customHeight="1" x14ac:dyDescent="0.4">
      <c r="A14" s="507"/>
      <c r="B14" s="137" t="s">
        <v>29</v>
      </c>
      <c r="C14" s="176">
        <v>9.6</v>
      </c>
      <c r="D14" s="139">
        <v>12.47</v>
      </c>
      <c r="E14" s="139">
        <v>17.03</v>
      </c>
      <c r="F14" s="139">
        <v>20.64</v>
      </c>
      <c r="G14" s="139">
        <v>22.74</v>
      </c>
      <c r="H14" s="176">
        <v>24.9</v>
      </c>
      <c r="I14" s="139">
        <v>24.43</v>
      </c>
      <c r="J14" s="176">
        <v>22.7</v>
      </c>
      <c r="K14" s="176">
        <v>20.09</v>
      </c>
      <c r="L14" s="139">
        <v>15.55</v>
      </c>
      <c r="M14" s="176">
        <v>10.82</v>
      </c>
      <c r="N14" s="176">
        <v>9.5</v>
      </c>
      <c r="O14" s="180">
        <f t="shared" si="0"/>
        <v>17.539166666666667</v>
      </c>
      <c r="P14" s="135" t="s">
        <v>119</v>
      </c>
      <c r="Q14" s="493"/>
      <c r="S14" s="131"/>
    </row>
    <row r="15" spans="1:21" ht="30" customHeight="1" x14ac:dyDescent="0.4">
      <c r="A15" s="508"/>
      <c r="B15" s="147" t="s">
        <v>25</v>
      </c>
      <c r="C15" s="146">
        <v>11.65</v>
      </c>
      <c r="D15" s="146">
        <v>13.49</v>
      </c>
      <c r="E15" s="146">
        <v>18.41</v>
      </c>
      <c r="F15" s="146">
        <v>23.19</v>
      </c>
      <c r="G15" s="146">
        <v>26.25</v>
      </c>
      <c r="H15" s="146">
        <v>31.26</v>
      </c>
      <c r="I15" s="146">
        <v>31.01</v>
      </c>
      <c r="J15" s="146">
        <v>28.72</v>
      </c>
      <c r="K15" s="146">
        <v>24.61</v>
      </c>
      <c r="L15" s="146">
        <v>19.21</v>
      </c>
      <c r="M15" s="146">
        <v>12.67</v>
      </c>
      <c r="N15" s="146">
        <v>11.43</v>
      </c>
      <c r="O15" s="181">
        <f t="shared" si="0"/>
        <v>20.991666666666664</v>
      </c>
      <c r="P15" s="135" t="s">
        <v>118</v>
      </c>
      <c r="Q15" s="513"/>
      <c r="S15" s="131"/>
    </row>
    <row r="16" spans="1:21" ht="30" customHeight="1" x14ac:dyDescent="0.4">
      <c r="A16" s="499" t="s">
        <v>199</v>
      </c>
      <c r="B16" s="144" t="s">
        <v>77</v>
      </c>
      <c r="C16" s="238" t="s">
        <v>84</v>
      </c>
      <c r="D16" s="238" t="s">
        <v>84</v>
      </c>
      <c r="E16" s="238" t="s">
        <v>84</v>
      </c>
      <c r="F16" s="238" t="s">
        <v>84</v>
      </c>
      <c r="G16" s="238" t="s">
        <v>84</v>
      </c>
      <c r="H16" s="238" t="s">
        <v>84</v>
      </c>
      <c r="I16" s="238" t="s">
        <v>84</v>
      </c>
      <c r="J16" s="238" t="s">
        <v>84</v>
      </c>
      <c r="K16" s="238" t="s">
        <v>84</v>
      </c>
      <c r="L16" s="238" t="s">
        <v>84</v>
      </c>
      <c r="M16" s="238" t="s">
        <v>84</v>
      </c>
      <c r="N16" s="238" t="s">
        <v>84</v>
      </c>
      <c r="O16" s="239" t="s">
        <v>84</v>
      </c>
      <c r="P16" s="143" t="s">
        <v>321</v>
      </c>
      <c r="Q16" s="492" t="s">
        <v>198</v>
      </c>
      <c r="S16" s="131"/>
      <c r="T16" s="131" t="s">
        <v>197</v>
      </c>
      <c r="U16" s="142" t="s">
        <v>196</v>
      </c>
    </row>
    <row r="17" spans="1:21" ht="30" customHeight="1" x14ac:dyDescent="0.4">
      <c r="A17" s="497"/>
      <c r="B17" s="137" t="s">
        <v>26</v>
      </c>
      <c r="C17" s="136">
        <v>9.81</v>
      </c>
      <c r="D17" s="136">
        <v>10.47</v>
      </c>
      <c r="E17" s="136">
        <v>10.29</v>
      </c>
      <c r="F17" s="136">
        <v>20.16</v>
      </c>
      <c r="G17" s="177">
        <v>20.79</v>
      </c>
      <c r="H17" s="136">
        <v>19.489999999999998</v>
      </c>
      <c r="I17" s="136">
        <v>29.39</v>
      </c>
      <c r="J17" s="136">
        <v>21.66</v>
      </c>
      <c r="K17" s="177">
        <v>18</v>
      </c>
      <c r="L17" s="136">
        <v>9.11</v>
      </c>
      <c r="M17" s="136">
        <v>9.11</v>
      </c>
      <c r="N17" s="136">
        <v>4.93</v>
      </c>
      <c r="O17" s="177">
        <f>SUM(C17:N17)/12</f>
        <v>15.267500000000004</v>
      </c>
      <c r="P17" s="135" t="s">
        <v>110</v>
      </c>
      <c r="Q17" s="493"/>
      <c r="R17" s="129"/>
      <c r="S17" s="131" t="s">
        <v>24</v>
      </c>
      <c r="T17" s="131" t="s">
        <v>195</v>
      </c>
      <c r="U17" s="141">
        <v>4.0000000000000001E-3</v>
      </c>
    </row>
    <row r="18" spans="1:21" ht="30" customHeight="1" x14ac:dyDescent="0.4">
      <c r="A18" s="497"/>
      <c r="B18" s="137" t="s">
        <v>27</v>
      </c>
      <c r="C18" s="177">
        <v>13.56</v>
      </c>
      <c r="D18" s="136">
        <v>15.77</v>
      </c>
      <c r="E18" s="136">
        <v>20.58</v>
      </c>
      <c r="F18" s="136">
        <v>26.12</v>
      </c>
      <c r="G18" s="136">
        <v>28.62</v>
      </c>
      <c r="H18" s="136">
        <v>32.06</v>
      </c>
      <c r="I18" s="136">
        <v>31.83</v>
      </c>
      <c r="J18" s="136">
        <v>29.32</v>
      </c>
      <c r="K18" s="180">
        <v>26</v>
      </c>
      <c r="L18" s="179">
        <v>20.8</v>
      </c>
      <c r="M18" s="177">
        <v>12.97</v>
      </c>
      <c r="N18" s="136">
        <v>12.81</v>
      </c>
      <c r="O18" s="177">
        <f>SUM(C18:N18)/12</f>
        <v>22.536666666666672</v>
      </c>
      <c r="P18" s="135" t="s">
        <v>322</v>
      </c>
      <c r="Q18" s="493"/>
      <c r="S18" s="131"/>
      <c r="T18" s="131" t="s">
        <v>194</v>
      </c>
      <c r="U18" s="130">
        <v>35</v>
      </c>
    </row>
    <row r="19" spans="1:21" ht="30" customHeight="1" x14ac:dyDescent="0.4">
      <c r="A19" s="497"/>
      <c r="B19" s="137" t="s">
        <v>30</v>
      </c>
      <c r="C19" s="136">
        <v>11.86</v>
      </c>
      <c r="D19" s="136">
        <v>15.19</v>
      </c>
      <c r="E19" s="136">
        <v>19.309999999999999</v>
      </c>
      <c r="F19" s="136">
        <v>23.84</v>
      </c>
      <c r="G19" s="136">
        <v>26.48</v>
      </c>
      <c r="H19" s="136">
        <v>29.04</v>
      </c>
      <c r="I19" s="177">
        <v>29.4</v>
      </c>
      <c r="J19" s="136">
        <v>27.3</v>
      </c>
      <c r="K19" s="136">
        <v>24.76</v>
      </c>
      <c r="L19" s="136">
        <v>18.809999999999999</v>
      </c>
      <c r="M19" s="139">
        <v>11.65</v>
      </c>
      <c r="N19" s="176">
        <v>11.7</v>
      </c>
      <c r="O19" s="179">
        <f>SUM(C19:N19)/12</f>
        <v>20.778333333333332</v>
      </c>
      <c r="P19" s="138" t="s">
        <v>124</v>
      </c>
      <c r="Q19" s="493"/>
      <c r="S19" s="131" t="s">
        <v>193</v>
      </c>
      <c r="T19" s="130">
        <v>76</v>
      </c>
    </row>
    <row r="20" spans="1:21" ht="30" customHeight="1" x14ac:dyDescent="0.4">
      <c r="A20" s="497"/>
      <c r="B20" s="137" t="s">
        <v>28</v>
      </c>
      <c r="C20" s="136">
        <v>10.62</v>
      </c>
      <c r="D20" s="136">
        <v>13.51</v>
      </c>
      <c r="E20" s="136">
        <v>16.43</v>
      </c>
      <c r="F20" s="136">
        <v>20.170000000000002</v>
      </c>
      <c r="G20" s="136">
        <v>22.23</v>
      </c>
      <c r="H20" s="136">
        <v>19.12</v>
      </c>
      <c r="I20" s="177">
        <v>19.100000000000001</v>
      </c>
      <c r="J20" s="136">
        <v>18.23</v>
      </c>
      <c r="K20" s="136">
        <v>16.84</v>
      </c>
      <c r="L20" s="136">
        <v>13.77</v>
      </c>
      <c r="M20" s="177">
        <v>9.5</v>
      </c>
      <c r="N20" s="136">
        <v>9.83</v>
      </c>
      <c r="O20" s="177">
        <f>SUM(C20:N20)/12</f>
        <v>15.779166666666669</v>
      </c>
      <c r="P20" s="135" t="s">
        <v>192</v>
      </c>
      <c r="Q20" s="493"/>
      <c r="R20" s="131"/>
      <c r="S20" s="131"/>
      <c r="T20" s="130"/>
    </row>
    <row r="21" spans="1:21" ht="30" customHeight="1" thickBot="1" x14ac:dyDescent="0.45">
      <c r="A21" s="500"/>
      <c r="B21" s="134" t="s">
        <v>31</v>
      </c>
      <c r="C21" s="182">
        <v>10.81</v>
      </c>
      <c r="D21" s="182">
        <v>12.4</v>
      </c>
      <c r="E21" s="182">
        <v>15</v>
      </c>
      <c r="F21" s="133">
        <v>17.329999999999998</v>
      </c>
      <c r="G21" s="133">
        <v>18.850000000000001</v>
      </c>
      <c r="H21" s="182">
        <v>20.49</v>
      </c>
      <c r="I21" s="182">
        <v>20.34</v>
      </c>
      <c r="J21" s="133">
        <v>18.98</v>
      </c>
      <c r="K21" s="133">
        <v>17.64</v>
      </c>
      <c r="L21" s="133">
        <v>13.97</v>
      </c>
      <c r="M21" s="133">
        <v>9.64</v>
      </c>
      <c r="N21" s="133">
        <v>10.16</v>
      </c>
      <c r="O21" s="182">
        <f>SUM(C21:N21)/12</f>
        <v>15.467499999999999</v>
      </c>
      <c r="P21" s="132" t="s">
        <v>323</v>
      </c>
      <c r="Q21" s="494"/>
      <c r="R21" s="131"/>
      <c r="S21" s="131"/>
      <c r="T21" s="130"/>
      <c r="U21" s="129"/>
    </row>
    <row r="22" spans="1:21" ht="21" customHeight="1" thickTop="1" x14ac:dyDescent="0.2">
      <c r="A22" s="495" t="s">
        <v>191</v>
      </c>
      <c r="B22" s="495"/>
      <c r="C22" s="495"/>
      <c r="D22" s="495"/>
      <c r="E22" s="495"/>
      <c r="F22" s="495"/>
      <c r="G22" s="495"/>
      <c r="H22" s="495"/>
      <c r="I22" s="495"/>
      <c r="J22" s="128"/>
      <c r="K22" s="128"/>
      <c r="L22" s="128"/>
      <c r="M22" s="128"/>
      <c r="N22" s="512" t="s">
        <v>112</v>
      </c>
      <c r="O22" s="512"/>
      <c r="P22" s="512"/>
      <c r="Q22" s="512"/>
    </row>
    <row r="23" spans="1:21" ht="31.5" customHeight="1" x14ac:dyDescent="0.2">
      <c r="A23" s="484" t="s">
        <v>335</v>
      </c>
      <c r="B23" s="484"/>
      <c r="C23" s="484"/>
      <c r="D23" s="484"/>
      <c r="E23" s="484"/>
      <c r="F23" s="484"/>
      <c r="G23" s="127"/>
      <c r="H23" s="127"/>
      <c r="I23" s="127"/>
      <c r="J23" s="126"/>
      <c r="K23" s="126"/>
      <c r="L23" s="533" t="s">
        <v>309</v>
      </c>
      <c r="M23" s="533"/>
      <c r="N23" s="533"/>
      <c r="O23" s="533"/>
      <c r="P23" s="533"/>
      <c r="Q23" s="533"/>
    </row>
    <row r="24" spans="1:21" ht="1.1499999999999999" hidden="1" customHeight="1" x14ac:dyDescent="0.2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1:21" ht="18.75" customHeight="1" x14ac:dyDescent="0.2">
      <c r="A25" s="522"/>
      <c r="B25" s="522"/>
      <c r="C25" s="522"/>
      <c r="D25" s="522"/>
      <c r="E25" s="532"/>
      <c r="F25" s="532"/>
      <c r="G25" s="124"/>
      <c r="H25" s="237"/>
      <c r="I25" s="124"/>
      <c r="J25" s="520"/>
      <c r="K25" s="520"/>
      <c r="L25" s="520"/>
      <c r="M25" s="520"/>
      <c r="N25" s="520"/>
    </row>
    <row r="26" spans="1:21" ht="18.600000000000001" customHeight="1" x14ac:dyDescent="0.2">
      <c r="B26" s="123"/>
    </row>
    <row r="27" spans="1:21" x14ac:dyDescent="0.2">
      <c r="B27" s="123"/>
    </row>
    <row r="28" spans="1:21" x14ac:dyDescent="0.2">
      <c r="B28" s="123"/>
    </row>
    <row r="29" spans="1:21" x14ac:dyDescent="0.2">
      <c r="A29" s="505"/>
      <c r="B29" s="505"/>
      <c r="C29" s="505"/>
      <c r="D29" s="505"/>
      <c r="E29" s="125"/>
      <c r="F29" s="125"/>
      <c r="G29" s="125"/>
      <c r="H29" s="125"/>
      <c r="I29" s="125"/>
      <c r="J29" s="124"/>
      <c r="K29" s="124"/>
      <c r="L29" s="124"/>
      <c r="M29" s="124"/>
      <c r="N29" s="124"/>
      <c r="O29" s="124"/>
      <c r="P29" s="124"/>
      <c r="Q29" s="124"/>
    </row>
    <row r="30" spans="1:21" x14ac:dyDescent="0.2">
      <c r="A30" s="225"/>
      <c r="B30" s="225"/>
      <c r="C30" s="225"/>
      <c r="D30" s="225"/>
      <c r="E30" s="125"/>
      <c r="F30" s="125"/>
      <c r="G30" s="125"/>
      <c r="H30" s="125"/>
      <c r="I30" s="125"/>
      <c r="J30" s="124"/>
      <c r="K30" s="124"/>
      <c r="L30" s="124"/>
      <c r="M30" s="124"/>
      <c r="N30" s="124"/>
      <c r="O30" s="124"/>
      <c r="P30" s="124"/>
      <c r="Q30" s="124"/>
    </row>
    <row r="31" spans="1:21" x14ac:dyDescent="0.2">
      <c r="A31" s="257"/>
      <c r="B31" s="257"/>
      <c r="C31" s="257"/>
      <c r="D31" s="257"/>
      <c r="E31" s="125"/>
      <c r="F31" s="125"/>
      <c r="G31" s="125"/>
      <c r="H31" s="125"/>
      <c r="I31" s="125"/>
      <c r="J31" s="124"/>
      <c r="K31" s="124"/>
      <c r="L31" s="124"/>
      <c r="M31" s="124"/>
      <c r="N31" s="124"/>
      <c r="O31" s="124"/>
      <c r="P31" s="124"/>
      <c r="Q31" s="124"/>
    </row>
    <row r="32" spans="1:21" x14ac:dyDescent="0.2">
      <c r="A32" s="257"/>
      <c r="B32" s="257"/>
      <c r="C32" s="257"/>
      <c r="D32" s="257"/>
      <c r="E32" s="125"/>
      <c r="F32" s="125"/>
      <c r="G32" s="125"/>
      <c r="H32" s="125"/>
      <c r="I32" s="125"/>
      <c r="J32" s="124"/>
      <c r="K32" s="124"/>
      <c r="L32" s="124"/>
      <c r="M32" s="124"/>
      <c r="N32" s="124"/>
      <c r="O32" s="124"/>
      <c r="P32" s="124"/>
      <c r="Q32" s="124"/>
    </row>
    <row r="33" spans="1:17" x14ac:dyDescent="0.2">
      <c r="A33" s="225"/>
      <c r="B33" s="225"/>
      <c r="C33" s="225"/>
      <c r="D33" s="225"/>
      <c r="E33" s="125"/>
      <c r="F33" s="125"/>
      <c r="G33" s="125"/>
      <c r="H33" s="125"/>
      <c r="I33" s="125"/>
      <c r="J33" s="124"/>
      <c r="K33" s="124"/>
      <c r="L33" s="124"/>
      <c r="M33" s="124"/>
      <c r="N33" s="124"/>
      <c r="O33" s="124"/>
      <c r="P33" s="124"/>
      <c r="Q33" s="124"/>
    </row>
    <row r="34" spans="1:17" x14ac:dyDescent="0.2">
      <c r="A34" s="225"/>
      <c r="B34" s="225"/>
      <c r="C34" s="225"/>
      <c r="D34" s="225"/>
      <c r="E34" s="125"/>
      <c r="F34" s="125"/>
      <c r="G34" s="125"/>
      <c r="H34" s="125"/>
      <c r="I34" s="125"/>
      <c r="J34" s="124"/>
      <c r="K34" s="124"/>
      <c r="L34" s="124"/>
      <c r="M34" s="124"/>
      <c r="N34" s="124"/>
      <c r="O34" s="124"/>
      <c r="P34" s="124"/>
      <c r="Q34" s="124"/>
    </row>
    <row r="35" spans="1:17" x14ac:dyDescent="0.2">
      <c r="A35" s="225"/>
      <c r="B35" s="225"/>
      <c r="C35" s="225"/>
      <c r="D35" s="225"/>
      <c r="E35" s="125"/>
      <c r="F35" s="125"/>
      <c r="G35" s="125"/>
      <c r="H35" s="125"/>
      <c r="I35" s="125"/>
      <c r="J35" s="124"/>
      <c r="K35" s="124"/>
      <c r="L35" s="124"/>
      <c r="M35" s="124"/>
      <c r="N35" s="124"/>
      <c r="O35" s="124"/>
      <c r="P35" s="124"/>
      <c r="Q35" s="124"/>
    </row>
    <row r="36" spans="1:17" ht="9" customHeight="1" x14ac:dyDescent="0.2">
      <c r="A36" s="225"/>
      <c r="B36" s="225"/>
      <c r="C36" s="225"/>
      <c r="D36" s="225"/>
      <c r="E36" s="125"/>
      <c r="F36" s="125"/>
      <c r="G36" s="125"/>
      <c r="H36" s="125"/>
      <c r="I36" s="125"/>
      <c r="J36" s="124"/>
      <c r="K36" s="124"/>
      <c r="L36" s="124"/>
      <c r="M36" s="124"/>
      <c r="N36" s="124"/>
      <c r="O36" s="124"/>
      <c r="P36" s="124"/>
      <c r="Q36" s="124"/>
    </row>
    <row r="37" spans="1:17" ht="5.25" customHeight="1" x14ac:dyDescent="0.2">
      <c r="A37" s="225"/>
      <c r="B37" s="225"/>
      <c r="C37" s="225"/>
      <c r="D37" s="225"/>
      <c r="E37" s="125"/>
      <c r="F37" s="125"/>
      <c r="G37" s="125"/>
      <c r="H37" s="125"/>
      <c r="I37" s="125"/>
      <c r="J37" s="124"/>
      <c r="K37" s="124"/>
      <c r="L37" s="124"/>
      <c r="M37" s="124"/>
      <c r="N37" s="124"/>
      <c r="O37" s="124"/>
      <c r="P37" s="124"/>
      <c r="Q37" s="124"/>
    </row>
    <row r="38" spans="1:17" ht="3" hidden="1" customHeight="1" x14ac:dyDescent="0.2">
      <c r="A38" s="225"/>
      <c r="B38" s="225"/>
      <c r="C38" s="225"/>
      <c r="D38" s="225"/>
      <c r="E38" s="125"/>
      <c r="F38" s="125"/>
      <c r="G38" s="125"/>
      <c r="H38" s="125"/>
      <c r="I38" s="125"/>
      <c r="J38" s="124"/>
      <c r="K38" s="124"/>
      <c r="L38" s="124"/>
      <c r="M38" s="124"/>
      <c r="N38" s="124"/>
      <c r="O38" s="124"/>
      <c r="P38" s="124"/>
      <c r="Q38" s="124"/>
    </row>
    <row r="39" spans="1:17" ht="9.75" hidden="1" customHeight="1" x14ac:dyDescent="0.2">
      <c r="A39" s="225"/>
      <c r="B39" s="225"/>
      <c r="C39" s="225"/>
      <c r="D39" s="225"/>
      <c r="E39" s="125"/>
      <c r="F39" s="125"/>
      <c r="G39" s="125"/>
      <c r="H39" s="125"/>
      <c r="I39" s="125"/>
      <c r="J39" s="124"/>
      <c r="K39" s="124"/>
      <c r="L39" s="124"/>
      <c r="M39" s="124"/>
      <c r="N39" s="124"/>
      <c r="O39" s="124"/>
      <c r="P39" s="124"/>
      <c r="Q39" s="124"/>
    </row>
    <row r="40" spans="1:17" ht="4.5" hidden="1" customHeight="1" x14ac:dyDescent="0.2">
      <c r="A40" s="225"/>
      <c r="B40" s="225"/>
      <c r="C40" s="225"/>
      <c r="D40" s="225"/>
      <c r="E40" s="125"/>
      <c r="F40" s="125"/>
      <c r="G40" s="125"/>
      <c r="H40" s="125"/>
      <c r="I40" s="125"/>
      <c r="J40" s="124"/>
      <c r="K40" s="124"/>
      <c r="L40" s="124"/>
      <c r="M40" s="124"/>
      <c r="N40" s="124"/>
      <c r="O40" s="124"/>
      <c r="P40" s="124"/>
      <c r="Q40" s="124"/>
    </row>
    <row r="41" spans="1:17" ht="23.45" customHeight="1" x14ac:dyDescent="0.2">
      <c r="A41" s="509" t="s">
        <v>190</v>
      </c>
      <c r="B41" s="509"/>
      <c r="C41" s="509"/>
      <c r="D41" s="509"/>
      <c r="E41" s="509"/>
      <c r="F41" s="122"/>
      <c r="G41" s="119"/>
      <c r="H41" s="119"/>
      <c r="I41" s="121">
        <v>32</v>
      </c>
      <c r="J41" s="120">
        <v>33</v>
      </c>
      <c r="K41" s="119"/>
      <c r="L41" s="119"/>
      <c r="M41" s="119"/>
      <c r="N41" s="534" t="s">
        <v>189</v>
      </c>
      <c r="O41" s="534"/>
      <c r="P41" s="534"/>
      <c r="Q41" s="534"/>
    </row>
    <row r="46" spans="1:17" ht="19.149999999999999" customHeight="1" x14ac:dyDescent="0.2"/>
    <row r="47" spans="1:17" ht="17.45" customHeight="1" x14ac:dyDescent="0.2">
      <c r="I47" s="118"/>
      <c r="Q47" s="118"/>
    </row>
  </sheetData>
  <mergeCells count="35">
    <mergeCell ref="A10:A15"/>
    <mergeCell ref="Q10:Q15"/>
    <mergeCell ref="A16:A21"/>
    <mergeCell ref="Q16:Q21"/>
    <mergeCell ref="A22:I22"/>
    <mergeCell ref="N22:Q22"/>
    <mergeCell ref="A1:I1"/>
    <mergeCell ref="J1:Q1"/>
    <mergeCell ref="A2:I2"/>
    <mergeCell ref="J2:Q2"/>
    <mergeCell ref="A3:D3"/>
    <mergeCell ref="J3:K3"/>
    <mergeCell ref="M3:N3"/>
    <mergeCell ref="P3:Q3"/>
    <mergeCell ref="S5:T5"/>
    <mergeCell ref="A7:A9"/>
    <mergeCell ref="Q7:Q9"/>
    <mergeCell ref="S7:T7"/>
    <mergeCell ref="S8:T8"/>
    <mergeCell ref="S9:T9"/>
    <mergeCell ref="A4:A6"/>
    <mergeCell ref="B4:B6"/>
    <mergeCell ref="J4:N4"/>
    <mergeCell ref="P4:P6"/>
    <mergeCell ref="Q4:Q6"/>
    <mergeCell ref="O5:O6"/>
    <mergeCell ref="C4:I4"/>
    <mergeCell ref="A41:E41"/>
    <mergeCell ref="A23:F23"/>
    <mergeCell ref="A25:D25"/>
    <mergeCell ref="E25:F25"/>
    <mergeCell ref="J25:N25"/>
    <mergeCell ref="L23:Q23"/>
    <mergeCell ref="N41:Q41"/>
    <mergeCell ref="A29:D29"/>
  </mergeCells>
  <printOptions horizontalCentered="1"/>
  <pageMargins left="0.70866141732283505" right="0.70866141732283505" top="1" bottom="0.196850393700787" header="0" footer="0"/>
  <pageSetup paperSize="9" scale="90" firstPageNumber="10" pageOrder="overThenDown" orientation="portrait" r:id="rId1"/>
  <headerFooter alignWithMargins="0"/>
  <colBreaks count="1" manualBreakCount="1">
    <brk id="9" max="34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89"/>
  <sheetViews>
    <sheetView rightToLeft="1" view="pageBreakPreview" zoomScaleSheetLayoutView="100" workbookViewId="0">
      <selection activeCell="G14" sqref="G14"/>
    </sheetView>
  </sheetViews>
  <sheetFormatPr defaultColWidth="8.875" defaultRowHeight="15.75" x14ac:dyDescent="0.65"/>
  <cols>
    <col min="1" max="1" width="25.75" style="30" customWidth="1"/>
    <col min="2" max="2" width="15.875" style="23" customWidth="1"/>
    <col min="3" max="3" width="0.5" style="23" customWidth="1"/>
    <col min="4" max="4" width="15" style="23" customWidth="1"/>
    <col min="5" max="5" width="20.625" style="23" customWidth="1"/>
    <col min="6" max="16384" width="8.875" style="23"/>
  </cols>
  <sheetData>
    <row r="1" spans="1:9" ht="23.25" customHeight="1" x14ac:dyDescent="0.65">
      <c r="A1" s="438" t="s">
        <v>0</v>
      </c>
      <c r="B1" s="438"/>
      <c r="C1" s="438"/>
      <c r="D1" s="438"/>
      <c r="E1" s="438"/>
    </row>
    <row r="2" spans="1:9" ht="26.25" customHeight="1" x14ac:dyDescent="0.65">
      <c r="A2" s="541" t="s">
        <v>129</v>
      </c>
      <c r="B2" s="541"/>
      <c r="C2" s="541"/>
      <c r="D2" s="541"/>
      <c r="E2" s="541"/>
    </row>
    <row r="3" spans="1:9" ht="24" customHeight="1" thickBot="1" x14ac:dyDescent="0.7">
      <c r="A3" s="42" t="s">
        <v>299</v>
      </c>
      <c r="B3" s="66"/>
      <c r="C3" s="66"/>
      <c r="D3" s="66"/>
      <c r="E3" s="76" t="s">
        <v>300</v>
      </c>
    </row>
    <row r="4" spans="1:9" ht="38.25" customHeight="1" thickTop="1" x14ac:dyDescent="0.65">
      <c r="A4" s="539" t="s">
        <v>1</v>
      </c>
      <c r="B4" s="251" t="s">
        <v>47</v>
      </c>
      <c r="C4" s="258"/>
      <c r="D4" s="251" t="s">
        <v>62</v>
      </c>
      <c r="E4" s="537" t="s">
        <v>159</v>
      </c>
    </row>
    <row r="5" spans="1:9" ht="38.25" customHeight="1" x14ac:dyDescent="0.65">
      <c r="A5" s="540"/>
      <c r="B5" s="314" t="s">
        <v>130</v>
      </c>
      <c r="C5" s="315"/>
      <c r="D5" s="314" t="s">
        <v>261</v>
      </c>
      <c r="E5" s="538"/>
    </row>
    <row r="6" spans="1:9" ht="35.1" customHeight="1" x14ac:dyDescent="0.65">
      <c r="A6" s="67" t="s">
        <v>2</v>
      </c>
      <c r="B6" s="4">
        <v>600</v>
      </c>
      <c r="C6" s="4"/>
      <c r="D6" s="4">
        <v>17.3</v>
      </c>
      <c r="E6" s="89" t="s">
        <v>131</v>
      </c>
      <c r="H6" s="21"/>
      <c r="I6" s="21"/>
    </row>
    <row r="7" spans="1:9" ht="35.1" customHeight="1" x14ac:dyDescent="0.65">
      <c r="A7" s="68" t="s">
        <v>3</v>
      </c>
      <c r="B7" s="2">
        <v>178</v>
      </c>
      <c r="C7" s="2"/>
      <c r="D7" s="2">
        <v>5.0999999999999996</v>
      </c>
      <c r="E7" s="80" t="s">
        <v>132</v>
      </c>
    </row>
    <row r="8" spans="1:9" ht="35.1" customHeight="1" x14ac:dyDescent="0.65">
      <c r="A8" s="68" t="s">
        <v>4</v>
      </c>
      <c r="B8" s="2">
        <v>812</v>
      </c>
      <c r="C8" s="2"/>
      <c r="D8" s="7">
        <v>23.5</v>
      </c>
      <c r="E8" s="80" t="s">
        <v>133</v>
      </c>
    </row>
    <row r="9" spans="1:9" ht="35.1" customHeight="1" x14ac:dyDescent="0.65">
      <c r="A9" s="68" t="s">
        <v>5</v>
      </c>
      <c r="B9" s="2">
        <v>195</v>
      </c>
      <c r="C9" s="2"/>
      <c r="D9" s="7">
        <v>5.6</v>
      </c>
      <c r="E9" s="80" t="s">
        <v>134</v>
      </c>
    </row>
    <row r="10" spans="1:9" ht="35.1" customHeight="1" x14ac:dyDescent="0.65">
      <c r="A10" s="68" t="s">
        <v>6</v>
      </c>
      <c r="B10" s="2">
        <v>377</v>
      </c>
      <c r="C10" s="2"/>
      <c r="D10" s="2">
        <v>10.9</v>
      </c>
      <c r="E10" s="80" t="s">
        <v>135</v>
      </c>
    </row>
    <row r="11" spans="1:9" ht="35.1" customHeight="1" thickBot="1" x14ac:dyDescent="0.7">
      <c r="A11" s="69" t="s">
        <v>7</v>
      </c>
      <c r="B11" s="37">
        <v>1300</v>
      </c>
      <c r="C11" s="37"/>
      <c r="D11" s="5">
        <v>37.6</v>
      </c>
      <c r="E11" s="83" t="s">
        <v>136</v>
      </c>
    </row>
    <row r="12" spans="1:9" ht="35.1" customHeight="1" thickTop="1" thickBot="1" x14ac:dyDescent="0.7">
      <c r="A12" s="289" t="s">
        <v>63</v>
      </c>
      <c r="B12" s="435">
        <v>3462</v>
      </c>
      <c r="C12" s="290"/>
      <c r="D12" s="290">
        <v>100</v>
      </c>
      <c r="E12" s="291" t="s">
        <v>125</v>
      </c>
    </row>
    <row r="13" spans="1:9" ht="14.25" customHeight="1" thickTop="1" x14ac:dyDescent="0.65">
      <c r="A13" s="25"/>
      <c r="B13" s="1"/>
      <c r="C13" s="1"/>
      <c r="D13" s="1"/>
    </row>
    <row r="14" spans="1:9" ht="14.25" customHeight="1" x14ac:dyDescent="0.65">
      <c r="A14" s="25"/>
      <c r="B14" s="1"/>
      <c r="C14" s="1"/>
      <c r="D14" s="1"/>
    </row>
    <row r="15" spans="1:9" ht="11.25" customHeight="1" x14ac:dyDescent="0.65">
      <c r="A15" s="25"/>
      <c r="B15" s="1"/>
      <c r="C15" s="1"/>
      <c r="D15" s="25"/>
    </row>
    <row r="16" spans="1:9" ht="23.25" customHeight="1" x14ac:dyDescent="0.65">
      <c r="A16" s="438" t="s">
        <v>8</v>
      </c>
      <c r="B16" s="438"/>
      <c r="C16" s="438"/>
      <c r="D16" s="438"/>
      <c r="E16" s="438"/>
    </row>
    <row r="17" spans="1:11" ht="30" customHeight="1" x14ac:dyDescent="0.65">
      <c r="A17" s="541" t="s">
        <v>137</v>
      </c>
      <c r="B17" s="541"/>
      <c r="C17" s="541"/>
      <c r="D17" s="541"/>
      <c r="E17" s="541"/>
    </row>
    <row r="18" spans="1:11" ht="27" customHeight="1" thickBot="1" x14ac:dyDescent="0.3">
      <c r="A18" s="42" t="s">
        <v>434</v>
      </c>
      <c r="B18" s="66"/>
      <c r="C18" s="66"/>
      <c r="D18" s="66"/>
      <c r="E18" s="76" t="s">
        <v>301</v>
      </c>
      <c r="J18" s="26"/>
      <c r="K18" s="26"/>
    </row>
    <row r="19" spans="1:11" ht="39" customHeight="1" thickTop="1" x14ac:dyDescent="0.65">
      <c r="A19" s="539" t="s">
        <v>9</v>
      </c>
      <c r="B19" s="251" t="s">
        <v>48</v>
      </c>
      <c r="C19" s="258"/>
      <c r="D19" s="251" t="s">
        <v>62</v>
      </c>
      <c r="E19" s="537" t="s">
        <v>138</v>
      </c>
    </row>
    <row r="20" spans="1:11" ht="36" customHeight="1" x14ac:dyDescent="0.65">
      <c r="A20" s="540"/>
      <c r="B20" s="314" t="s">
        <v>139</v>
      </c>
      <c r="C20" s="315"/>
      <c r="D20" s="314" t="s">
        <v>261</v>
      </c>
      <c r="E20" s="538"/>
    </row>
    <row r="21" spans="1:11" ht="37.5" customHeight="1" x14ac:dyDescent="0.65">
      <c r="A21" s="67" t="s">
        <v>75</v>
      </c>
      <c r="B21" s="12">
        <v>132500</v>
      </c>
      <c r="C21" s="12"/>
      <c r="D21" s="4">
        <v>30.5</v>
      </c>
      <c r="E21" s="89" t="s">
        <v>140</v>
      </c>
    </row>
    <row r="22" spans="1:11" ht="35.1" customHeight="1" x14ac:dyDescent="0.65">
      <c r="A22" s="68" t="s">
        <v>10</v>
      </c>
      <c r="B22" s="10">
        <v>42000</v>
      </c>
      <c r="C22" s="10"/>
      <c r="D22" s="2">
        <v>9.6999999999999993</v>
      </c>
      <c r="E22" s="80" t="s">
        <v>141</v>
      </c>
    </row>
    <row r="23" spans="1:11" ht="35.1" customHeight="1" x14ac:dyDescent="0.65">
      <c r="A23" s="68" t="s">
        <v>11</v>
      </c>
      <c r="B23" s="10">
        <v>92000</v>
      </c>
      <c r="C23" s="10"/>
      <c r="D23" s="2">
        <v>21.1</v>
      </c>
      <c r="E23" s="80" t="s">
        <v>142</v>
      </c>
    </row>
    <row r="24" spans="1:11" ht="35.1" customHeight="1" thickBot="1" x14ac:dyDescent="0.7">
      <c r="A24" s="69" t="s">
        <v>12</v>
      </c>
      <c r="B24" s="11">
        <v>168552</v>
      </c>
      <c r="C24" s="11"/>
      <c r="D24" s="5">
        <v>38.700000000000003</v>
      </c>
      <c r="E24" s="83" t="s">
        <v>143</v>
      </c>
    </row>
    <row r="25" spans="1:11" ht="35.1" customHeight="1" thickTop="1" thickBot="1" x14ac:dyDescent="0.7">
      <c r="A25" s="292" t="s">
        <v>63</v>
      </c>
      <c r="B25" s="293">
        <v>435052</v>
      </c>
      <c r="C25" s="293"/>
      <c r="D25" s="290">
        <f>SUM(D21:D24)</f>
        <v>100</v>
      </c>
      <c r="E25" s="294" t="s">
        <v>125</v>
      </c>
    </row>
    <row r="26" spans="1:11" ht="8.25" customHeight="1" thickTop="1" x14ac:dyDescent="0.65">
      <c r="A26" s="25"/>
      <c r="B26" s="1"/>
      <c r="C26" s="1"/>
      <c r="D26" s="250"/>
    </row>
    <row r="27" spans="1:11" ht="27" customHeight="1" x14ac:dyDescent="0.65">
      <c r="A27" s="240" t="s">
        <v>311</v>
      </c>
      <c r="B27" s="542" t="s">
        <v>262</v>
      </c>
      <c r="C27" s="542"/>
      <c r="D27" s="542"/>
      <c r="E27" s="542"/>
    </row>
    <row r="28" spans="1:11" ht="19.5" customHeight="1" x14ac:dyDescent="0.65">
      <c r="A28" s="267"/>
      <c r="B28" s="542"/>
      <c r="C28" s="542"/>
      <c r="D28" s="542"/>
      <c r="E28" s="542"/>
    </row>
    <row r="29" spans="1:11" ht="9" customHeight="1" x14ac:dyDescent="0.65">
      <c r="A29" s="27"/>
      <c r="B29" s="27"/>
      <c r="C29" s="27"/>
      <c r="D29" s="27"/>
    </row>
    <row r="30" spans="1:11" ht="9" customHeight="1" x14ac:dyDescent="0.65">
      <c r="A30" s="27"/>
      <c r="B30" s="27"/>
      <c r="C30" s="27"/>
      <c r="D30" s="27"/>
    </row>
    <row r="31" spans="1:11" ht="9" customHeight="1" x14ac:dyDescent="0.65">
      <c r="A31" s="27"/>
      <c r="B31" s="27"/>
      <c r="C31" s="27"/>
      <c r="D31" s="27"/>
    </row>
    <row r="32" spans="1:11" ht="9" customHeight="1" x14ac:dyDescent="0.65">
      <c r="A32" s="27"/>
      <c r="B32" s="27"/>
      <c r="C32" s="27"/>
      <c r="D32" s="27"/>
    </row>
    <row r="33" spans="1:16" ht="24" customHeight="1" x14ac:dyDescent="0.65">
      <c r="A33" s="28"/>
      <c r="B33" s="29"/>
      <c r="C33" s="29"/>
      <c r="D33" s="29"/>
    </row>
    <row r="34" spans="1:16" ht="23.25" customHeight="1" x14ac:dyDescent="0.65">
      <c r="A34" s="543" t="s">
        <v>407</v>
      </c>
      <c r="B34" s="543"/>
      <c r="C34" s="259"/>
      <c r="D34" s="536" t="s">
        <v>408</v>
      </c>
      <c r="E34" s="536"/>
    </row>
    <row r="35" spans="1:16" ht="20.100000000000001" customHeight="1" x14ac:dyDescent="0.65"/>
    <row r="36" spans="1:16" ht="20.100000000000001" customHeight="1" x14ac:dyDescent="0.65">
      <c r="A36" s="16"/>
      <c r="B36" s="16"/>
      <c r="C36" s="16"/>
    </row>
    <row r="37" spans="1:16" ht="20.100000000000001" customHeight="1" x14ac:dyDescent="0.65">
      <c r="P37" s="23" t="s">
        <v>85</v>
      </c>
    </row>
    <row r="38" spans="1:16" ht="20.100000000000001" customHeight="1" x14ac:dyDescent="0.65"/>
    <row r="39" spans="1:16" ht="20.100000000000001" customHeight="1" x14ac:dyDescent="0.65"/>
    <row r="40" spans="1:16" ht="20.100000000000001" customHeight="1" x14ac:dyDescent="0.65"/>
    <row r="41" spans="1:16" ht="20.100000000000001" customHeight="1" x14ac:dyDescent="0.65">
      <c r="D41" s="24"/>
    </row>
    <row r="42" spans="1:16" ht="20.100000000000001" customHeight="1" x14ac:dyDescent="0.65"/>
    <row r="43" spans="1:16" ht="20.100000000000001" customHeight="1" x14ac:dyDescent="0.65"/>
    <row r="44" spans="1:16" ht="20.100000000000001" customHeight="1" x14ac:dyDescent="0.65"/>
    <row r="45" spans="1:16" ht="20.100000000000001" customHeight="1" x14ac:dyDescent="0.65"/>
    <row r="46" spans="1:16" ht="20.100000000000001" customHeight="1" x14ac:dyDescent="0.65"/>
    <row r="47" spans="1:16" ht="20.100000000000001" customHeight="1" x14ac:dyDescent="0.65"/>
    <row r="48" spans="1:16" ht="20.100000000000001" customHeight="1" x14ac:dyDescent="0.65"/>
    <row r="49" ht="20.100000000000001" customHeight="1" x14ac:dyDescent="0.65"/>
    <row r="50" ht="20.100000000000001" customHeight="1" x14ac:dyDescent="0.65"/>
    <row r="51" ht="20.100000000000001" customHeight="1" x14ac:dyDescent="0.65"/>
    <row r="52" ht="20.100000000000001" customHeight="1" x14ac:dyDescent="0.65"/>
    <row r="53" ht="20.100000000000001" customHeight="1" x14ac:dyDescent="0.65"/>
    <row r="54" ht="20.100000000000001" customHeight="1" x14ac:dyDescent="0.65"/>
    <row r="55" ht="20.100000000000001" customHeight="1" x14ac:dyDescent="0.65"/>
    <row r="56" ht="20.100000000000001" customHeight="1" x14ac:dyDescent="0.65"/>
    <row r="57" ht="20.100000000000001" customHeight="1" x14ac:dyDescent="0.65"/>
    <row r="58" ht="20.100000000000001" customHeight="1" x14ac:dyDescent="0.65"/>
    <row r="59" ht="20.100000000000001" customHeight="1" x14ac:dyDescent="0.65"/>
    <row r="60" ht="20.100000000000001" customHeight="1" x14ac:dyDescent="0.65"/>
    <row r="61" ht="20.100000000000001" customHeight="1" x14ac:dyDescent="0.65"/>
    <row r="62" ht="20.100000000000001" customHeight="1" x14ac:dyDescent="0.65"/>
    <row r="63" ht="20.100000000000001" customHeight="1" x14ac:dyDescent="0.65"/>
    <row r="64" ht="20.100000000000001" customHeight="1" x14ac:dyDescent="0.65"/>
    <row r="65" spans="1:4" ht="20.100000000000001" customHeight="1" x14ac:dyDescent="0.65"/>
    <row r="66" spans="1:4" ht="20.100000000000001" customHeight="1" x14ac:dyDescent="0.65"/>
    <row r="67" spans="1:4" ht="20.100000000000001" customHeight="1" x14ac:dyDescent="0.65"/>
    <row r="68" spans="1:4" ht="20.100000000000001" customHeight="1" x14ac:dyDescent="0.65"/>
    <row r="69" spans="1:4" ht="20.100000000000001" customHeight="1" x14ac:dyDescent="0.65">
      <c r="A69" s="31"/>
      <c r="B69" s="24"/>
      <c r="C69" s="24"/>
      <c r="D69" s="24"/>
    </row>
    <row r="70" spans="1:4" ht="20.100000000000001" customHeight="1" x14ac:dyDescent="0.65">
      <c r="A70" s="31"/>
      <c r="B70" s="24"/>
      <c r="C70" s="24"/>
      <c r="D70" s="24"/>
    </row>
    <row r="71" spans="1:4" ht="20.100000000000001" customHeight="1" x14ac:dyDescent="0.65">
      <c r="A71" s="31"/>
      <c r="B71" s="24"/>
      <c r="C71" s="24"/>
      <c r="D71" s="24"/>
    </row>
    <row r="72" spans="1:4" ht="20.100000000000001" customHeight="1" x14ac:dyDescent="0.65"/>
    <row r="73" spans="1:4" ht="20.100000000000001" customHeight="1" x14ac:dyDescent="0.65"/>
    <row r="74" spans="1:4" ht="20.100000000000001" customHeight="1" x14ac:dyDescent="0.65"/>
    <row r="75" spans="1:4" ht="20.100000000000001" customHeight="1" x14ac:dyDescent="0.65"/>
    <row r="76" spans="1:4" ht="20.100000000000001" customHeight="1" x14ac:dyDescent="0.65"/>
    <row r="77" spans="1:4" ht="20.100000000000001" customHeight="1" x14ac:dyDescent="0.65"/>
    <row r="78" spans="1:4" ht="20.100000000000001" customHeight="1" x14ac:dyDescent="0.65"/>
    <row r="79" spans="1:4" ht="20.100000000000001" customHeight="1" x14ac:dyDescent="0.65"/>
    <row r="80" spans="1:4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  <row r="85" ht="20.100000000000001" customHeight="1" x14ac:dyDescent="0.65"/>
    <row r="86" ht="20.100000000000001" customHeight="1" x14ac:dyDescent="0.65"/>
    <row r="87" ht="20.100000000000001" customHeight="1" x14ac:dyDescent="0.65"/>
    <row r="88" ht="20.100000000000001" customHeight="1" x14ac:dyDescent="0.65"/>
    <row r="89" ht="20.100000000000001" customHeight="1" x14ac:dyDescent="0.65"/>
  </sheetData>
  <mergeCells count="12">
    <mergeCell ref="D34:E34"/>
    <mergeCell ref="E4:E5"/>
    <mergeCell ref="A1:E1"/>
    <mergeCell ref="A16:E16"/>
    <mergeCell ref="A4:A5"/>
    <mergeCell ref="A2:E2"/>
    <mergeCell ref="A17:E17"/>
    <mergeCell ref="E19:E20"/>
    <mergeCell ref="B27:E27"/>
    <mergeCell ref="A34:B34"/>
    <mergeCell ref="A19:A20"/>
    <mergeCell ref="B28:E28"/>
  </mergeCells>
  <printOptions horizontalCentered="1"/>
  <pageMargins left="0.74803149606299202" right="0.74803149606299202" top="0.59055118110236204" bottom="0" header="0" footer="0"/>
  <pageSetup paperSize="9" scale="8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84"/>
  <sheetViews>
    <sheetView rightToLeft="1" view="pageBreakPreview" zoomScale="115" zoomScaleSheetLayoutView="115" workbookViewId="0">
      <selection activeCell="H14" sqref="H14"/>
    </sheetView>
  </sheetViews>
  <sheetFormatPr defaultColWidth="8.875" defaultRowHeight="15.75" x14ac:dyDescent="0.65"/>
  <cols>
    <col min="1" max="1" width="31.5" style="23" customWidth="1"/>
    <col min="2" max="2" width="4" style="23" customWidth="1"/>
    <col min="3" max="3" width="0.5" style="23" customWidth="1"/>
    <col min="4" max="4" width="13.625" style="23" customWidth="1"/>
    <col min="5" max="5" width="0.625" style="23" customWidth="1"/>
    <col min="6" max="6" width="23.125" style="23" customWidth="1"/>
    <col min="7" max="16384" width="8.875" style="23"/>
  </cols>
  <sheetData>
    <row r="1" spans="1:12" ht="30" customHeight="1" x14ac:dyDescent="0.65">
      <c r="A1" s="438" t="s">
        <v>13</v>
      </c>
      <c r="B1" s="438"/>
      <c r="C1" s="438"/>
      <c r="D1" s="438"/>
      <c r="E1" s="438"/>
      <c r="F1" s="438"/>
    </row>
    <row r="2" spans="1:12" ht="26.25" customHeight="1" x14ac:dyDescent="0.65">
      <c r="A2" s="541" t="s">
        <v>144</v>
      </c>
      <c r="B2" s="541"/>
      <c r="C2" s="541"/>
      <c r="D2" s="541"/>
      <c r="E2" s="541"/>
      <c r="F2" s="541"/>
    </row>
    <row r="3" spans="1:12" ht="25.5" customHeight="1" thickBot="1" x14ac:dyDescent="0.7">
      <c r="A3" s="42" t="s">
        <v>302</v>
      </c>
      <c r="B3" s="66"/>
      <c r="C3" s="66"/>
      <c r="D3" s="66"/>
      <c r="E3" s="66"/>
      <c r="F3" s="76" t="s">
        <v>313</v>
      </c>
    </row>
    <row r="4" spans="1:12" ht="42" customHeight="1" thickTop="1" x14ac:dyDescent="0.65">
      <c r="A4" s="539" t="s">
        <v>67</v>
      </c>
      <c r="B4" s="539"/>
      <c r="C4" s="249"/>
      <c r="D4" s="251" t="s">
        <v>47</v>
      </c>
      <c r="E4" s="253"/>
      <c r="F4" s="444" t="s">
        <v>312</v>
      </c>
    </row>
    <row r="5" spans="1:12" ht="30.75" customHeight="1" thickBot="1" x14ac:dyDescent="0.7">
      <c r="A5" s="549"/>
      <c r="B5" s="549"/>
      <c r="C5" s="254"/>
      <c r="D5" s="316" t="s">
        <v>155</v>
      </c>
      <c r="E5" s="255"/>
      <c r="F5" s="458"/>
      <c r="G5" s="24"/>
    </row>
    <row r="6" spans="1:12" ht="35.1" customHeight="1" x14ac:dyDescent="0.65">
      <c r="A6" s="548" t="s">
        <v>68</v>
      </c>
      <c r="B6" s="548"/>
      <c r="C6" s="61"/>
      <c r="D6" s="252">
        <v>1290</v>
      </c>
      <c r="E6" s="252"/>
      <c r="F6" s="90" t="s">
        <v>160</v>
      </c>
      <c r="G6" s="90"/>
    </row>
    <row r="7" spans="1:12" ht="35.1" customHeight="1" x14ac:dyDescent="0.65">
      <c r="A7" s="544" t="s">
        <v>58</v>
      </c>
      <c r="B7" s="544"/>
      <c r="C7" s="60"/>
      <c r="D7" s="2">
        <v>230</v>
      </c>
      <c r="E7" s="2"/>
      <c r="F7" s="84" t="s">
        <v>145</v>
      </c>
      <c r="G7" s="84"/>
    </row>
    <row r="8" spans="1:12" ht="35.1" customHeight="1" x14ac:dyDescent="0.65">
      <c r="A8" s="547" t="s">
        <v>59</v>
      </c>
      <c r="B8" s="547"/>
      <c r="C8" s="59"/>
      <c r="D8" s="2">
        <v>250</v>
      </c>
      <c r="E8" s="5"/>
      <c r="F8" s="85" t="s">
        <v>146</v>
      </c>
      <c r="G8" s="85"/>
    </row>
    <row r="9" spans="1:12" ht="35.1" customHeight="1" x14ac:dyDescent="0.65">
      <c r="A9" s="544" t="s">
        <v>14</v>
      </c>
      <c r="B9" s="544"/>
      <c r="C9" s="60"/>
      <c r="D9" s="2">
        <v>150</v>
      </c>
      <c r="E9" s="2"/>
      <c r="F9" s="84" t="s">
        <v>147</v>
      </c>
      <c r="G9" s="84"/>
      <c r="K9" s="21"/>
      <c r="L9" s="21"/>
    </row>
    <row r="10" spans="1:12" ht="35.1" customHeight="1" x14ac:dyDescent="0.65">
      <c r="A10" s="544" t="s">
        <v>15</v>
      </c>
      <c r="B10" s="544"/>
      <c r="C10" s="59"/>
      <c r="D10" s="5">
        <v>300</v>
      </c>
      <c r="E10" s="5"/>
      <c r="F10" s="84" t="s">
        <v>115</v>
      </c>
      <c r="G10" s="84"/>
    </row>
    <row r="11" spans="1:12" ht="35.1" customHeight="1" x14ac:dyDescent="0.65">
      <c r="A11" s="547" t="s">
        <v>69</v>
      </c>
      <c r="B11" s="547"/>
      <c r="C11" s="59"/>
      <c r="D11" s="38">
        <v>1015</v>
      </c>
      <c r="E11" s="37"/>
      <c r="F11" s="85" t="s">
        <v>161</v>
      </c>
      <c r="G11" s="85"/>
    </row>
    <row r="12" spans="1:12" ht="35.1" customHeight="1" x14ac:dyDescent="0.65">
      <c r="A12" s="544" t="s">
        <v>52</v>
      </c>
      <c r="B12" s="544"/>
      <c r="C12" s="60"/>
      <c r="D12" s="2">
        <v>565</v>
      </c>
      <c r="E12" s="2"/>
      <c r="F12" s="84" t="s">
        <v>148</v>
      </c>
      <c r="G12" s="84"/>
    </row>
    <row r="13" spans="1:12" ht="35.1" customHeight="1" x14ac:dyDescent="0.65">
      <c r="A13" s="544" t="s">
        <v>51</v>
      </c>
      <c r="B13" s="544"/>
      <c r="C13" s="60"/>
      <c r="D13" s="2">
        <v>190</v>
      </c>
      <c r="E13" s="2"/>
      <c r="F13" s="84" t="s">
        <v>149</v>
      </c>
      <c r="G13" s="84"/>
    </row>
    <row r="14" spans="1:12" ht="35.1" customHeight="1" x14ac:dyDescent="0.65">
      <c r="A14" s="544" t="s">
        <v>53</v>
      </c>
      <c r="B14" s="544"/>
      <c r="C14" s="60"/>
      <c r="D14" s="2">
        <v>110</v>
      </c>
      <c r="E14" s="2"/>
      <c r="F14" s="84" t="s">
        <v>263</v>
      </c>
      <c r="G14" s="84"/>
    </row>
    <row r="15" spans="1:12" ht="35.1" customHeight="1" x14ac:dyDescent="0.65">
      <c r="A15" s="548" t="s">
        <v>55</v>
      </c>
      <c r="B15" s="548"/>
      <c r="C15" s="61"/>
      <c r="D15" s="2">
        <v>60</v>
      </c>
      <c r="E15" s="56"/>
      <c r="F15" s="90" t="s">
        <v>435</v>
      </c>
      <c r="G15" s="90"/>
    </row>
    <row r="16" spans="1:12" ht="35.1" customHeight="1" x14ac:dyDescent="0.65">
      <c r="A16" s="544" t="s">
        <v>54</v>
      </c>
      <c r="B16" s="544"/>
      <c r="C16" s="60"/>
      <c r="D16" s="2">
        <v>80</v>
      </c>
      <c r="E16" s="2"/>
      <c r="F16" s="84" t="s">
        <v>150</v>
      </c>
      <c r="G16" s="84"/>
    </row>
    <row r="17" spans="1:7" ht="35.1" customHeight="1" x14ac:dyDescent="0.65">
      <c r="A17" s="544" t="s">
        <v>56</v>
      </c>
      <c r="B17" s="544"/>
      <c r="C17" s="60"/>
      <c r="D17" s="2">
        <v>90</v>
      </c>
      <c r="E17" s="2"/>
      <c r="F17" s="84" t="s">
        <v>151</v>
      </c>
      <c r="G17" s="84"/>
    </row>
    <row r="18" spans="1:7" ht="35.1" customHeight="1" x14ac:dyDescent="0.65">
      <c r="A18" s="548" t="s">
        <v>57</v>
      </c>
      <c r="B18" s="548"/>
      <c r="C18" s="61"/>
      <c r="D18" s="2">
        <v>238</v>
      </c>
      <c r="E18" s="56"/>
      <c r="F18" s="90" t="s">
        <v>152</v>
      </c>
      <c r="G18" s="90"/>
    </row>
    <row r="19" spans="1:7" ht="35.1" customHeight="1" x14ac:dyDescent="0.65">
      <c r="A19" s="544" t="s">
        <v>17</v>
      </c>
      <c r="B19" s="544"/>
      <c r="C19" s="60"/>
      <c r="D19" s="2">
        <v>90</v>
      </c>
      <c r="E19" s="2"/>
      <c r="F19" s="84" t="s">
        <v>153</v>
      </c>
      <c r="G19" s="84"/>
    </row>
    <row r="20" spans="1:7" ht="35.1" customHeight="1" thickBot="1" x14ac:dyDescent="0.7">
      <c r="A20" s="546" t="s">
        <v>18</v>
      </c>
      <c r="B20" s="546"/>
      <c r="C20" s="62"/>
      <c r="D20" s="3">
        <v>150</v>
      </c>
      <c r="E20" s="3"/>
      <c r="F20" s="86" t="s">
        <v>154</v>
      </c>
      <c r="G20" s="85"/>
    </row>
    <row r="21" spans="1:7" ht="11.25" customHeight="1" thickTop="1" x14ac:dyDescent="0.65">
      <c r="A21" s="1"/>
      <c r="B21" s="1"/>
      <c r="C21" s="1"/>
      <c r="D21" s="1"/>
      <c r="E21" s="1"/>
      <c r="F21" s="24"/>
      <c r="G21" s="24"/>
    </row>
    <row r="22" spans="1:7" ht="24.75" customHeight="1" x14ac:dyDescent="0.65">
      <c r="A22" s="545" t="s">
        <v>82</v>
      </c>
      <c r="B22" s="545"/>
      <c r="C22" s="54"/>
      <c r="D22" s="451" t="s">
        <v>262</v>
      </c>
      <c r="E22" s="451"/>
      <c r="F22" s="451"/>
      <c r="G22" s="24"/>
    </row>
    <row r="23" spans="1:7" ht="16.5" customHeight="1" x14ac:dyDescent="0.65">
      <c r="A23" s="39"/>
      <c r="B23" s="39"/>
      <c r="C23" s="39"/>
      <c r="D23" s="29"/>
      <c r="E23" s="29"/>
      <c r="F23" s="24"/>
      <c r="G23" s="24"/>
    </row>
    <row r="24" spans="1:7" ht="16.5" customHeight="1" x14ac:dyDescent="0.65">
      <c r="A24" s="39"/>
      <c r="B24" s="39"/>
      <c r="C24" s="39"/>
      <c r="D24" s="29"/>
      <c r="E24" s="29"/>
      <c r="F24" s="24"/>
      <c r="G24" s="24"/>
    </row>
    <row r="25" spans="1:7" ht="16.5" customHeight="1" x14ac:dyDescent="0.65">
      <c r="A25" s="39"/>
      <c r="B25" s="39"/>
      <c r="C25" s="39"/>
      <c r="D25" s="29"/>
      <c r="E25" s="29"/>
      <c r="F25" s="24"/>
      <c r="G25" s="24"/>
    </row>
    <row r="26" spans="1:7" ht="16.5" customHeight="1" x14ac:dyDescent="0.65">
      <c r="A26" s="39"/>
      <c r="B26" s="39"/>
      <c r="C26" s="39"/>
      <c r="D26" s="29"/>
      <c r="E26" s="29"/>
      <c r="F26" s="24"/>
      <c r="G26" s="24"/>
    </row>
    <row r="27" spans="1:7" ht="16.5" customHeight="1" x14ac:dyDescent="0.65">
      <c r="A27" s="39"/>
      <c r="B27" s="39"/>
      <c r="C27" s="39"/>
      <c r="D27" s="29"/>
      <c r="E27" s="29"/>
      <c r="F27" s="24"/>
      <c r="G27" s="24"/>
    </row>
    <row r="28" spans="1:7" ht="16.5" customHeight="1" x14ac:dyDescent="0.65">
      <c r="A28" s="39"/>
      <c r="B28" s="39"/>
      <c r="C28" s="39"/>
      <c r="D28" s="29"/>
      <c r="E28" s="29"/>
      <c r="F28" s="24"/>
      <c r="G28" s="24"/>
    </row>
    <row r="29" spans="1:7" ht="16.5" customHeight="1" x14ac:dyDescent="0.65">
      <c r="A29" s="39"/>
      <c r="B29" s="39"/>
      <c r="C29" s="39"/>
      <c r="D29" s="29"/>
      <c r="E29" s="29"/>
      <c r="F29" s="24"/>
      <c r="G29" s="24"/>
    </row>
    <row r="30" spans="1:7" ht="16.5" customHeight="1" x14ac:dyDescent="0.65">
      <c r="A30" s="39"/>
      <c r="B30" s="39"/>
      <c r="C30" s="39"/>
      <c r="D30" s="29"/>
      <c r="E30" s="29"/>
      <c r="F30" s="24"/>
      <c r="G30" s="24"/>
    </row>
    <row r="31" spans="1:7" ht="28.5" customHeight="1" x14ac:dyDescent="0.65">
      <c r="A31" s="33"/>
      <c r="B31" s="33"/>
      <c r="C31" s="33"/>
      <c r="D31" s="34"/>
      <c r="E31" s="29"/>
      <c r="F31" s="24"/>
      <c r="G31" s="24"/>
    </row>
    <row r="32" spans="1:7" ht="26.25" customHeight="1" x14ac:dyDescent="0.65">
      <c r="A32" s="543" t="s">
        <v>162</v>
      </c>
      <c r="B32" s="543"/>
      <c r="C32" s="543"/>
      <c r="D32" s="536" t="s">
        <v>405</v>
      </c>
      <c r="E32" s="536"/>
      <c r="F32" s="536"/>
      <c r="G32" s="55"/>
    </row>
    <row r="33" ht="20.100000000000001" customHeight="1" x14ac:dyDescent="0.65"/>
    <row r="34" ht="20.100000000000001" customHeight="1" x14ac:dyDescent="0.65"/>
    <row r="35" ht="20.100000000000001" customHeight="1" x14ac:dyDescent="0.65"/>
    <row r="36" ht="20.100000000000001" customHeight="1" x14ac:dyDescent="0.65"/>
    <row r="37" ht="20.100000000000001" customHeight="1" x14ac:dyDescent="0.65"/>
    <row r="38" ht="20.100000000000001" customHeight="1" x14ac:dyDescent="0.65"/>
    <row r="39" ht="20.100000000000001" customHeight="1" x14ac:dyDescent="0.65"/>
    <row r="40" ht="20.100000000000001" customHeight="1" x14ac:dyDescent="0.65"/>
    <row r="41" ht="20.100000000000001" customHeight="1" x14ac:dyDescent="0.65"/>
    <row r="42" ht="20.100000000000001" customHeight="1" x14ac:dyDescent="0.65"/>
    <row r="43" ht="20.100000000000001" customHeight="1" x14ac:dyDescent="0.65"/>
    <row r="44" ht="20.100000000000001" customHeight="1" x14ac:dyDescent="0.65"/>
    <row r="45" ht="20.100000000000001" customHeight="1" x14ac:dyDescent="0.65"/>
    <row r="46" ht="20.100000000000001" customHeight="1" x14ac:dyDescent="0.65"/>
    <row r="47" ht="20.100000000000001" customHeight="1" x14ac:dyDescent="0.65"/>
    <row r="48" ht="20.100000000000001" customHeight="1" x14ac:dyDescent="0.65"/>
    <row r="49" spans="1:5" ht="20.100000000000001" customHeight="1" x14ac:dyDescent="0.65"/>
    <row r="50" spans="1:5" ht="20.100000000000001" customHeight="1" x14ac:dyDescent="0.65"/>
    <row r="51" spans="1:5" ht="20.100000000000001" customHeight="1" x14ac:dyDescent="0.65"/>
    <row r="52" spans="1:5" ht="20.100000000000001" customHeight="1" x14ac:dyDescent="0.65"/>
    <row r="53" spans="1:5" ht="20.100000000000001" customHeight="1" x14ac:dyDescent="0.65"/>
    <row r="54" spans="1:5" ht="20.100000000000001" customHeight="1" x14ac:dyDescent="0.65"/>
    <row r="55" spans="1:5" ht="20.100000000000001" customHeight="1" x14ac:dyDescent="0.65"/>
    <row r="56" spans="1:5" ht="20.100000000000001" customHeight="1" x14ac:dyDescent="0.65"/>
    <row r="57" spans="1:5" ht="20.100000000000001" customHeight="1" x14ac:dyDescent="0.65"/>
    <row r="58" spans="1:5" ht="20.100000000000001" customHeight="1" x14ac:dyDescent="0.65"/>
    <row r="59" spans="1:5" ht="20.100000000000001" customHeight="1" x14ac:dyDescent="0.65"/>
    <row r="60" spans="1:5" ht="20.100000000000001" customHeight="1" x14ac:dyDescent="0.65"/>
    <row r="61" spans="1:5" ht="20.100000000000001" customHeight="1" x14ac:dyDescent="0.65"/>
    <row r="62" spans="1:5" ht="20.100000000000001" customHeight="1" x14ac:dyDescent="0.65"/>
    <row r="63" spans="1:5" ht="20.100000000000001" customHeight="1" x14ac:dyDescent="0.65"/>
    <row r="64" spans="1:5" ht="20.100000000000001" customHeight="1" x14ac:dyDescent="0.65">
      <c r="A64" s="24"/>
      <c r="B64" s="24"/>
      <c r="C64" s="24"/>
      <c r="D64" s="24"/>
      <c r="E64" s="24"/>
    </row>
    <row r="65" spans="1:5" ht="20.100000000000001" customHeight="1" x14ac:dyDescent="0.65">
      <c r="A65" s="24"/>
      <c r="B65" s="24"/>
      <c r="C65" s="24"/>
      <c r="D65" s="24"/>
      <c r="E65" s="24"/>
    </row>
    <row r="66" spans="1:5" ht="20.100000000000001" customHeight="1" x14ac:dyDescent="0.65">
      <c r="A66" s="24"/>
      <c r="B66" s="24"/>
      <c r="C66" s="24"/>
      <c r="D66" s="24"/>
      <c r="E66" s="24"/>
    </row>
    <row r="67" spans="1:5" ht="20.100000000000001" customHeight="1" x14ac:dyDescent="0.65"/>
    <row r="68" spans="1:5" ht="20.100000000000001" customHeight="1" x14ac:dyDescent="0.65"/>
    <row r="69" spans="1:5" ht="20.100000000000001" customHeight="1" x14ac:dyDescent="0.65"/>
    <row r="70" spans="1:5" ht="20.100000000000001" customHeight="1" x14ac:dyDescent="0.65"/>
    <row r="71" spans="1:5" ht="20.100000000000001" customHeight="1" x14ac:dyDescent="0.65"/>
    <row r="72" spans="1:5" ht="20.100000000000001" customHeight="1" x14ac:dyDescent="0.65"/>
    <row r="73" spans="1:5" ht="20.100000000000001" customHeight="1" x14ac:dyDescent="0.65"/>
    <row r="74" spans="1:5" ht="20.100000000000001" customHeight="1" x14ac:dyDescent="0.65"/>
    <row r="75" spans="1:5" ht="20.100000000000001" customHeight="1" x14ac:dyDescent="0.65"/>
    <row r="76" spans="1:5" ht="20.100000000000001" customHeight="1" x14ac:dyDescent="0.65"/>
    <row r="77" spans="1:5" ht="20.100000000000001" customHeight="1" x14ac:dyDescent="0.65"/>
    <row r="78" spans="1:5" ht="20.100000000000001" customHeight="1" x14ac:dyDescent="0.65"/>
    <row r="79" spans="1:5" ht="20.100000000000001" customHeight="1" x14ac:dyDescent="0.65"/>
    <row r="80" spans="1:5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</sheetData>
  <mergeCells count="23">
    <mergeCell ref="A6:B6"/>
    <mergeCell ref="A8:B8"/>
    <mergeCell ref="A7:B7"/>
    <mergeCell ref="A1:F1"/>
    <mergeCell ref="A2:F2"/>
    <mergeCell ref="A4:B5"/>
    <mergeCell ref="F4:F5"/>
    <mergeCell ref="A18:B18"/>
    <mergeCell ref="A17:B17"/>
    <mergeCell ref="A16:B16"/>
    <mergeCell ref="A12:B12"/>
    <mergeCell ref="A15:B15"/>
    <mergeCell ref="A11:B11"/>
    <mergeCell ref="A14:B14"/>
    <mergeCell ref="A10:B10"/>
    <mergeCell ref="A13:B13"/>
    <mergeCell ref="A9:B9"/>
    <mergeCell ref="A19:B19"/>
    <mergeCell ref="A22:B22"/>
    <mergeCell ref="A20:B20"/>
    <mergeCell ref="D22:F22"/>
    <mergeCell ref="D32:F32"/>
    <mergeCell ref="A32:C32"/>
  </mergeCells>
  <phoneticPr fontId="1" type="noConversion"/>
  <printOptions horizontalCentered="1"/>
  <pageMargins left="0.74803149606299202" right="0.74803149606299202" top="0.59055118110236204" bottom="0.196850393700787" header="0" footer="0"/>
  <pageSetup paperSize="9" scale="8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4"/>
  <sheetViews>
    <sheetView rightToLeft="1" tabSelected="1" view="pageBreakPreview" zoomScale="136" zoomScaleSheetLayoutView="136" workbookViewId="0">
      <selection activeCell="D11" sqref="D11"/>
    </sheetView>
  </sheetViews>
  <sheetFormatPr defaultColWidth="8.875" defaultRowHeight="15.75" x14ac:dyDescent="0.65"/>
  <cols>
    <col min="1" max="1" width="3" style="23" customWidth="1"/>
    <col min="2" max="2" width="12.375" style="23" customWidth="1"/>
    <col min="3" max="3" width="11.5" style="23" customWidth="1"/>
    <col min="4" max="4" width="12.25" style="23" customWidth="1"/>
    <col min="5" max="5" width="11.625" style="23" customWidth="1"/>
    <col min="6" max="6" width="12.125" style="23" customWidth="1"/>
    <col min="7" max="7" width="15.625" style="23" customWidth="1"/>
    <col min="8" max="8" width="8.875" style="23"/>
    <col min="9" max="9" width="6.25" style="23" customWidth="1"/>
    <col min="10" max="11" width="8.875" style="23"/>
    <col min="12" max="12" width="6" style="23" customWidth="1"/>
    <col min="13" max="14" width="8.875" style="23"/>
    <col min="15" max="15" width="6.875" style="23" customWidth="1"/>
    <col min="16" max="17" width="8.875" style="23"/>
    <col min="18" max="18" width="6.625" style="23" customWidth="1"/>
    <col min="19" max="16384" width="8.875" style="23"/>
  </cols>
  <sheetData>
    <row r="1" spans="1:14" s="19" customFormat="1" ht="25.5" customHeight="1" x14ac:dyDescent="0.25">
      <c r="B1" s="551" t="s">
        <v>380</v>
      </c>
      <c r="C1" s="551"/>
      <c r="D1" s="551"/>
      <c r="E1" s="551"/>
      <c r="F1" s="551"/>
      <c r="G1" s="551"/>
      <c r="H1" s="21"/>
      <c r="I1" s="21"/>
      <c r="J1" s="21"/>
      <c r="K1" s="21"/>
      <c r="L1" s="21"/>
      <c r="M1" s="21"/>
      <c r="N1" s="21"/>
    </row>
    <row r="2" spans="1:14" s="19" customFormat="1" ht="31.5" customHeight="1" x14ac:dyDescent="0.25">
      <c r="A2" s="553" t="s">
        <v>381</v>
      </c>
      <c r="B2" s="553"/>
      <c r="C2" s="553"/>
      <c r="D2" s="553"/>
      <c r="E2" s="553"/>
      <c r="F2" s="553"/>
      <c r="G2" s="553"/>
      <c r="H2" s="21"/>
      <c r="I2" s="21"/>
      <c r="J2" s="21"/>
      <c r="K2" s="21"/>
      <c r="L2" s="21"/>
      <c r="M2" s="21"/>
      <c r="N2" s="21"/>
    </row>
    <row r="3" spans="1:14" ht="24.75" customHeight="1" thickBot="1" x14ac:dyDescent="0.7">
      <c r="B3" s="42" t="s">
        <v>436</v>
      </c>
      <c r="C3" s="66"/>
      <c r="D3" s="66"/>
      <c r="E3" s="66"/>
      <c r="F3" s="66"/>
      <c r="G3" s="76" t="s">
        <v>437</v>
      </c>
    </row>
    <row r="4" spans="1:14" s="35" customFormat="1" ht="46.5" customHeight="1" thickTop="1" x14ac:dyDescent="0.65">
      <c r="B4" s="539" t="s">
        <v>19</v>
      </c>
      <c r="C4" s="266" t="s">
        <v>73</v>
      </c>
      <c r="D4" s="377" t="s">
        <v>70</v>
      </c>
      <c r="E4" s="377" t="s">
        <v>71</v>
      </c>
      <c r="F4" s="377" t="s">
        <v>72</v>
      </c>
      <c r="G4" s="537" t="s">
        <v>113</v>
      </c>
    </row>
    <row r="5" spans="1:14" s="35" customFormat="1" ht="46.5" customHeight="1" x14ac:dyDescent="0.65">
      <c r="B5" s="540"/>
      <c r="C5" s="322" t="s">
        <v>158</v>
      </c>
      <c r="D5" s="323" t="s">
        <v>264</v>
      </c>
      <c r="E5" s="323" t="s">
        <v>157</v>
      </c>
      <c r="F5" s="323" t="s">
        <v>156</v>
      </c>
      <c r="G5" s="538"/>
    </row>
    <row r="6" spans="1:14" ht="24.95" customHeight="1" x14ac:dyDescent="0.65">
      <c r="B6" s="70" t="s">
        <v>20</v>
      </c>
      <c r="C6" s="264">
        <v>37323</v>
      </c>
      <c r="D6" s="13">
        <f>C6/C$28*100</f>
        <v>8.5789744674199859</v>
      </c>
      <c r="E6" s="6">
        <v>10</v>
      </c>
      <c r="F6" s="6">
        <v>31</v>
      </c>
      <c r="G6" s="78" t="s">
        <v>114</v>
      </c>
      <c r="K6" s="23" t="s">
        <v>450</v>
      </c>
    </row>
    <row r="7" spans="1:14" ht="24.95" customHeight="1" x14ac:dyDescent="0.65">
      <c r="B7" s="71" t="s">
        <v>46</v>
      </c>
      <c r="C7" s="261">
        <v>9679</v>
      </c>
      <c r="D7" s="7">
        <f>C7/C$28*100</f>
        <v>2.2247915191747194</v>
      </c>
      <c r="E7" s="2">
        <v>4</v>
      </c>
      <c r="F7" s="2">
        <v>16</v>
      </c>
      <c r="G7" s="80" t="s">
        <v>107</v>
      </c>
    </row>
    <row r="8" spans="1:14" ht="24.95" customHeight="1" x14ac:dyDescent="0.65">
      <c r="B8" s="71" t="s">
        <v>15</v>
      </c>
      <c r="C8" s="261">
        <v>17685</v>
      </c>
      <c r="D8" s="7">
        <f>C8/C$28*100</f>
        <v>4.0650313066024291</v>
      </c>
      <c r="E8" s="2">
        <v>8</v>
      </c>
      <c r="F8" s="2">
        <v>24</v>
      </c>
      <c r="G8" s="80" t="s">
        <v>115</v>
      </c>
      <c r="J8" s="21"/>
      <c r="K8" s="21"/>
      <c r="L8" s="21"/>
      <c r="M8" s="21"/>
    </row>
    <row r="9" spans="1:14" ht="25.5" customHeight="1" x14ac:dyDescent="0.65">
      <c r="B9" s="71" t="s">
        <v>23</v>
      </c>
      <c r="C9" s="261">
        <v>137808</v>
      </c>
      <c r="D9" s="7">
        <v>31.7</v>
      </c>
      <c r="E9" s="2">
        <v>12</v>
      </c>
      <c r="F9" s="2">
        <v>23</v>
      </c>
      <c r="G9" s="80" t="s">
        <v>116</v>
      </c>
    </row>
    <row r="10" spans="1:14" ht="24.95" customHeight="1" x14ac:dyDescent="0.65">
      <c r="B10" s="71" t="s">
        <v>22</v>
      </c>
      <c r="C10" s="261">
        <v>4555</v>
      </c>
      <c r="D10" s="7">
        <v>1.1000000000000001</v>
      </c>
      <c r="E10" s="2">
        <v>15</v>
      </c>
      <c r="F10" s="2">
        <v>38</v>
      </c>
      <c r="G10" s="80" t="s">
        <v>106</v>
      </c>
    </row>
    <row r="11" spans="1:14" ht="24.95" customHeight="1" x14ac:dyDescent="0.65">
      <c r="B11" s="71" t="s">
        <v>24</v>
      </c>
      <c r="C11" s="261">
        <v>5119</v>
      </c>
      <c r="D11" s="7">
        <f t="shared" ref="D10:D21" si="0">C11/C$28*100</f>
        <v>1.1766409532653568</v>
      </c>
      <c r="E11" s="2">
        <v>7</v>
      </c>
      <c r="F11" s="2">
        <v>19</v>
      </c>
      <c r="G11" s="80" t="s">
        <v>117</v>
      </c>
    </row>
    <row r="12" spans="1:14" ht="24.95" customHeight="1" x14ac:dyDescent="0.65">
      <c r="B12" s="71" t="s">
        <v>25</v>
      </c>
      <c r="C12" s="261">
        <v>5034</v>
      </c>
      <c r="D12" s="7">
        <f t="shared" si="0"/>
        <v>1.1571030589446778</v>
      </c>
      <c r="E12" s="2">
        <v>6</v>
      </c>
      <c r="F12" s="2">
        <v>7</v>
      </c>
      <c r="G12" s="80" t="s">
        <v>118</v>
      </c>
    </row>
    <row r="13" spans="1:14" ht="24.95" customHeight="1" x14ac:dyDescent="0.65">
      <c r="B13" s="71" t="s">
        <v>29</v>
      </c>
      <c r="C13" s="261">
        <v>17153</v>
      </c>
      <c r="D13" s="7">
        <f t="shared" si="0"/>
        <v>3.9427470739130035</v>
      </c>
      <c r="E13" s="2">
        <v>9</v>
      </c>
      <c r="F13" s="2">
        <v>19</v>
      </c>
      <c r="G13" s="80" t="s">
        <v>119</v>
      </c>
      <c r="J13" s="51"/>
    </row>
    <row r="14" spans="1:14" ht="24.95" customHeight="1" x14ac:dyDescent="0.65">
      <c r="B14" s="71" t="s">
        <v>21</v>
      </c>
      <c r="C14" s="261">
        <v>24363</v>
      </c>
      <c r="D14" s="7">
        <f t="shared" si="0"/>
        <v>5.600020227467061</v>
      </c>
      <c r="E14" s="2">
        <v>11</v>
      </c>
      <c r="F14" s="2">
        <v>29</v>
      </c>
      <c r="G14" s="80" t="s">
        <v>120</v>
      </c>
    </row>
    <row r="15" spans="1:14" ht="24.95" customHeight="1" x14ac:dyDescent="0.65">
      <c r="B15" s="71" t="s">
        <v>26</v>
      </c>
      <c r="C15" s="261">
        <v>28824</v>
      </c>
      <c r="D15" s="7">
        <f t="shared" si="0"/>
        <v>6.6254148929323398</v>
      </c>
      <c r="E15" s="2">
        <v>4</v>
      </c>
      <c r="F15" s="2">
        <v>12</v>
      </c>
      <c r="G15" s="80" t="s">
        <v>110</v>
      </c>
    </row>
    <row r="16" spans="1:14" ht="24.95" customHeight="1" x14ac:dyDescent="0.65">
      <c r="B16" s="71" t="s">
        <v>16</v>
      </c>
      <c r="C16" s="261">
        <v>8153</v>
      </c>
      <c r="D16" s="7">
        <f t="shared" si="0"/>
        <v>1.8740288517234722</v>
      </c>
      <c r="E16" s="2">
        <v>13</v>
      </c>
      <c r="F16" s="2">
        <v>16</v>
      </c>
      <c r="G16" s="80" t="s">
        <v>121</v>
      </c>
    </row>
    <row r="17" spans="2:13" ht="24.95" customHeight="1" x14ac:dyDescent="0.65">
      <c r="B17" s="71" t="s">
        <v>27</v>
      </c>
      <c r="C17" s="261">
        <v>51740</v>
      </c>
      <c r="D17" s="7">
        <f t="shared" si="0"/>
        <v>11.892831201787372</v>
      </c>
      <c r="E17" s="2">
        <v>9</v>
      </c>
      <c r="F17" s="2">
        <v>12</v>
      </c>
      <c r="G17" s="83" t="s">
        <v>122</v>
      </c>
    </row>
    <row r="18" spans="2:13" ht="24.95" customHeight="1" x14ac:dyDescent="0.65">
      <c r="B18" s="71" t="s">
        <v>28</v>
      </c>
      <c r="C18" s="261">
        <v>12900</v>
      </c>
      <c r="D18" s="7">
        <f t="shared" si="0"/>
        <v>2.9651627851383284</v>
      </c>
      <c r="E18" s="2">
        <v>15</v>
      </c>
      <c r="F18" s="2">
        <v>23</v>
      </c>
      <c r="G18" s="83" t="s">
        <v>123</v>
      </c>
    </row>
    <row r="19" spans="2:13" ht="24.95" customHeight="1" x14ac:dyDescent="0.65">
      <c r="B19" s="71" t="s">
        <v>30</v>
      </c>
      <c r="C19" s="261">
        <v>16072</v>
      </c>
      <c r="D19" s="7">
        <f t="shared" si="0"/>
        <v>3.6942710296700167</v>
      </c>
      <c r="E19" s="2">
        <v>7</v>
      </c>
      <c r="F19" s="2">
        <v>16</v>
      </c>
      <c r="G19" s="83" t="s">
        <v>124</v>
      </c>
    </row>
    <row r="20" spans="2:13" ht="24.95" customHeight="1" thickBot="1" x14ac:dyDescent="0.7">
      <c r="B20" s="72" t="s">
        <v>31</v>
      </c>
      <c r="C20" s="262">
        <v>19070</v>
      </c>
      <c r="D20" s="17">
        <f t="shared" si="0"/>
        <v>4.3833840552393735</v>
      </c>
      <c r="E20" s="5">
        <v>11</v>
      </c>
      <c r="F20" s="5">
        <v>19</v>
      </c>
      <c r="G20" s="87" t="s">
        <v>111</v>
      </c>
    </row>
    <row r="21" spans="2:13" ht="24.95" customHeight="1" thickTop="1" thickBot="1" x14ac:dyDescent="0.7">
      <c r="B21" s="73" t="s">
        <v>63</v>
      </c>
      <c r="C21" s="260">
        <f>SUM(C6:C20)</f>
        <v>395478</v>
      </c>
      <c r="D21" s="15">
        <f t="shared" si="0"/>
        <v>90.903616119452394</v>
      </c>
      <c r="E21" s="9">
        <f>SUM(E6:E20)</f>
        <v>141</v>
      </c>
      <c r="F21" s="9">
        <f>SUM(F6:F20)</f>
        <v>304</v>
      </c>
      <c r="G21" s="88" t="s">
        <v>125</v>
      </c>
    </row>
    <row r="22" spans="2:13" ht="24.95" customHeight="1" thickTop="1" thickBot="1" x14ac:dyDescent="0.7">
      <c r="B22" s="317" t="s">
        <v>61</v>
      </c>
      <c r="C22" s="321"/>
      <c r="D22" s="321"/>
      <c r="E22" s="321"/>
      <c r="F22" s="321"/>
      <c r="G22" s="320" t="s">
        <v>126</v>
      </c>
    </row>
    <row r="23" spans="2:13" ht="24.95" customHeight="1" thickTop="1" x14ac:dyDescent="0.65">
      <c r="B23" s="74" t="s">
        <v>32</v>
      </c>
      <c r="C23" s="263">
        <v>6553</v>
      </c>
      <c r="D23" s="14">
        <f>C23/C$28*100</f>
        <v>1.5062567233342221</v>
      </c>
      <c r="E23" s="8">
        <v>7</v>
      </c>
      <c r="F23" s="8">
        <v>26</v>
      </c>
      <c r="G23" s="22" t="s">
        <v>108</v>
      </c>
    </row>
    <row r="24" spans="2:13" ht="24.95" customHeight="1" x14ac:dyDescent="0.65">
      <c r="B24" s="72" t="s">
        <v>33</v>
      </c>
      <c r="C24" s="262">
        <v>17023</v>
      </c>
      <c r="D24" s="7">
        <f>C24/C$28*100</f>
        <v>3.912865588481377</v>
      </c>
      <c r="E24" s="5">
        <v>16</v>
      </c>
      <c r="F24" s="5">
        <v>61</v>
      </c>
      <c r="G24" s="83" t="s">
        <v>127</v>
      </c>
      <c r="H24" s="91"/>
      <c r="I24" s="91"/>
      <c r="J24" s="91"/>
      <c r="K24" s="91"/>
      <c r="L24" s="91"/>
      <c r="M24" s="91"/>
    </row>
    <row r="25" spans="2:13" ht="24.95" customHeight="1" thickBot="1" x14ac:dyDescent="0.7">
      <c r="B25" s="71" t="s">
        <v>60</v>
      </c>
      <c r="C25" s="261">
        <v>15074</v>
      </c>
      <c r="D25" s="14">
        <f>C25/C$28*100</f>
        <v>3.4648731645872219</v>
      </c>
      <c r="E25" s="2">
        <v>9</v>
      </c>
      <c r="F25" s="2">
        <v>41</v>
      </c>
      <c r="G25" s="83" t="s">
        <v>109</v>
      </c>
    </row>
    <row r="26" spans="2:13" ht="24.95" customHeight="1" thickTop="1" thickBot="1" x14ac:dyDescent="0.7">
      <c r="B26" s="73" t="s">
        <v>63</v>
      </c>
      <c r="C26" s="260">
        <f>SUM(C23:C25)</f>
        <v>38650</v>
      </c>
      <c r="D26" s="15">
        <f>C26/C$28*100</f>
        <v>8.8839954764028217</v>
      </c>
      <c r="E26" s="9">
        <f>SUM(E23:E25)</f>
        <v>32</v>
      </c>
      <c r="F26" s="9">
        <f>SUM(F23:F25)</f>
        <v>128</v>
      </c>
      <c r="G26" s="88" t="s">
        <v>125</v>
      </c>
    </row>
    <row r="27" spans="2:13" ht="23.25" customHeight="1" thickTop="1" thickBot="1" x14ac:dyDescent="0.7">
      <c r="B27" s="75" t="s">
        <v>34</v>
      </c>
      <c r="C27" s="49">
        <v>924</v>
      </c>
      <c r="D27" s="50">
        <f>C27/C28*100</f>
        <v>0.21238840414479188</v>
      </c>
      <c r="E27" s="265"/>
      <c r="F27" s="265"/>
      <c r="G27" s="324" t="s">
        <v>314</v>
      </c>
    </row>
    <row r="28" spans="2:13" ht="24.95" customHeight="1" thickTop="1" thickBot="1" x14ac:dyDescent="0.7">
      <c r="B28" s="317" t="s">
        <v>66</v>
      </c>
      <c r="C28" s="318">
        <f>C21+C26+C27</f>
        <v>435052</v>
      </c>
      <c r="D28" s="290">
        <f>C28/C28*100</f>
        <v>100</v>
      </c>
      <c r="E28" s="319">
        <v>173</v>
      </c>
      <c r="F28" s="319">
        <v>432</v>
      </c>
      <c r="G28" s="320" t="s">
        <v>128</v>
      </c>
    </row>
    <row r="29" spans="2:13" ht="9.75" customHeight="1" thickTop="1" x14ac:dyDescent="0.65">
      <c r="D29" s="32"/>
      <c r="E29" s="24"/>
      <c r="F29" s="24"/>
    </row>
    <row r="30" spans="2:13" ht="25.5" customHeight="1" x14ac:dyDescent="0.65">
      <c r="B30" s="552" t="s">
        <v>81</v>
      </c>
      <c r="C30" s="552"/>
      <c r="D30" s="552"/>
      <c r="E30" s="542" t="s">
        <v>446</v>
      </c>
      <c r="F30" s="542"/>
      <c r="G30" s="542"/>
    </row>
    <row r="31" spans="2:13" ht="30.75" customHeight="1" x14ac:dyDescent="0.65">
      <c r="B31" s="450" t="s">
        <v>438</v>
      </c>
      <c r="C31" s="450"/>
      <c r="D31" s="450"/>
      <c r="E31" s="451" t="s">
        <v>445</v>
      </c>
      <c r="F31" s="451"/>
      <c r="G31" s="451"/>
    </row>
    <row r="32" spans="2:13" ht="16.5" customHeight="1" x14ac:dyDescent="0.65">
      <c r="B32" s="53"/>
      <c r="C32" s="53"/>
      <c r="D32" s="554" t="s">
        <v>315</v>
      </c>
      <c r="E32" s="554"/>
      <c r="F32" s="554"/>
      <c r="G32" s="554"/>
    </row>
    <row r="33" spans="1:7" ht="11.25" customHeight="1" x14ac:dyDescent="0.65">
      <c r="B33" s="53"/>
      <c r="C33" s="53"/>
      <c r="D33" s="53"/>
      <c r="E33" s="24"/>
      <c r="F33" s="24"/>
    </row>
    <row r="34" spans="1:7" ht="12" customHeight="1" x14ac:dyDescent="0.65">
      <c r="B34" s="53"/>
      <c r="C34" s="53"/>
      <c r="D34" s="53"/>
      <c r="E34" s="24"/>
      <c r="F34" s="24"/>
    </row>
    <row r="35" spans="1:7" ht="16.5" customHeight="1" x14ac:dyDescent="0.65">
      <c r="B35" s="53"/>
      <c r="C35" s="53"/>
      <c r="D35" s="53"/>
      <c r="E35" s="24"/>
      <c r="F35" s="24"/>
    </row>
    <row r="36" spans="1:7" ht="16.5" customHeight="1" x14ac:dyDescent="0.65">
      <c r="B36" s="36"/>
      <c r="C36" s="36"/>
      <c r="D36" s="32"/>
      <c r="E36" s="24"/>
      <c r="F36" s="24"/>
    </row>
    <row r="37" spans="1:7" ht="22.5" customHeight="1" x14ac:dyDescent="0.65">
      <c r="A37" s="453" t="s">
        <v>162</v>
      </c>
      <c r="B37" s="453"/>
      <c r="C37" s="453"/>
      <c r="D37" s="453"/>
      <c r="E37" s="550" t="s">
        <v>406</v>
      </c>
      <c r="F37" s="550"/>
      <c r="G37" s="550"/>
    </row>
    <row r="38" spans="1:7" ht="20.100000000000001" customHeight="1" x14ac:dyDescent="0.65"/>
    <row r="39" spans="1:7" ht="20.100000000000001" customHeight="1" x14ac:dyDescent="0.65"/>
    <row r="40" spans="1:7" ht="20.100000000000001" customHeight="1" x14ac:dyDescent="0.65"/>
    <row r="41" spans="1:7" ht="20.100000000000001" customHeight="1" x14ac:dyDescent="0.65"/>
    <row r="42" spans="1:7" ht="20.100000000000001" customHeight="1" x14ac:dyDescent="0.65"/>
    <row r="43" spans="1:7" ht="20.100000000000001" customHeight="1" x14ac:dyDescent="0.65"/>
    <row r="44" spans="1:7" ht="20.100000000000001" customHeight="1" x14ac:dyDescent="0.65"/>
    <row r="45" spans="1:7" ht="20.100000000000001" customHeight="1" x14ac:dyDescent="0.65"/>
    <row r="46" spans="1:7" ht="20.100000000000001" customHeight="1" x14ac:dyDescent="0.65"/>
    <row r="47" spans="1:7" ht="20.100000000000001" customHeight="1" x14ac:dyDescent="0.65"/>
    <row r="48" spans="1:7" ht="20.100000000000001" customHeight="1" x14ac:dyDescent="0.65"/>
    <row r="49" ht="20.100000000000001" customHeight="1" x14ac:dyDescent="0.65"/>
    <row r="50" ht="20.100000000000001" customHeight="1" x14ac:dyDescent="0.65"/>
    <row r="51" ht="20.100000000000001" customHeight="1" x14ac:dyDescent="0.65"/>
    <row r="52" ht="20.100000000000001" customHeight="1" x14ac:dyDescent="0.65"/>
    <row r="53" ht="20.100000000000001" customHeight="1" x14ac:dyDescent="0.65"/>
    <row r="54" ht="20.100000000000001" customHeight="1" x14ac:dyDescent="0.65"/>
    <row r="55" ht="20.100000000000001" customHeight="1" x14ac:dyDescent="0.65"/>
    <row r="56" ht="20.100000000000001" customHeight="1" x14ac:dyDescent="0.65"/>
    <row r="57" ht="20.100000000000001" customHeight="1" x14ac:dyDescent="0.65"/>
    <row r="58" ht="20.100000000000001" customHeight="1" x14ac:dyDescent="0.65"/>
    <row r="59" ht="20.100000000000001" customHeight="1" x14ac:dyDescent="0.65"/>
    <row r="60" ht="20.100000000000001" customHeight="1" x14ac:dyDescent="0.65"/>
    <row r="61" ht="20.100000000000001" customHeight="1" x14ac:dyDescent="0.65"/>
    <row r="62" ht="20.100000000000001" customHeight="1" x14ac:dyDescent="0.65"/>
    <row r="63" ht="20.100000000000001" customHeight="1" x14ac:dyDescent="0.65"/>
    <row r="64" ht="20.100000000000001" customHeight="1" x14ac:dyDescent="0.65"/>
    <row r="65" ht="20.100000000000001" customHeight="1" x14ac:dyDescent="0.65"/>
    <row r="66" ht="20.100000000000001" customHeight="1" x14ac:dyDescent="0.65"/>
    <row r="67" ht="20.100000000000001" customHeight="1" x14ac:dyDescent="0.65"/>
    <row r="68" ht="20.100000000000001" customHeight="1" x14ac:dyDescent="0.65"/>
    <row r="69" ht="20.100000000000001" customHeight="1" x14ac:dyDescent="0.65"/>
    <row r="70" ht="20.100000000000001" customHeight="1" x14ac:dyDescent="0.65"/>
    <row r="71" ht="20.100000000000001" customHeight="1" x14ac:dyDescent="0.65"/>
    <row r="72" ht="20.100000000000001" customHeight="1" x14ac:dyDescent="0.65"/>
    <row r="73" ht="20.100000000000001" customHeight="1" x14ac:dyDescent="0.65"/>
    <row r="74" ht="20.100000000000001" customHeight="1" x14ac:dyDescent="0.65"/>
    <row r="75" ht="20.100000000000001" customHeight="1" x14ac:dyDescent="0.65"/>
    <row r="76" ht="20.100000000000001" customHeight="1" x14ac:dyDescent="0.65"/>
    <row r="77" ht="20.100000000000001" customHeight="1" x14ac:dyDescent="0.65"/>
    <row r="78" ht="20.100000000000001" customHeight="1" x14ac:dyDescent="0.65"/>
    <row r="79" ht="20.100000000000001" customHeight="1" x14ac:dyDescent="0.65"/>
    <row r="80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  <row r="85" ht="20.100000000000001" customHeight="1" x14ac:dyDescent="0.65"/>
    <row r="86" ht="20.100000000000001" customHeight="1" x14ac:dyDescent="0.65"/>
    <row r="87" ht="20.100000000000001" customHeight="1" x14ac:dyDescent="0.65"/>
    <row r="88" ht="20.100000000000001" customHeight="1" x14ac:dyDescent="0.65"/>
    <row r="89" ht="20.100000000000001" customHeight="1" x14ac:dyDescent="0.65"/>
    <row r="90" ht="20.100000000000001" customHeight="1" x14ac:dyDescent="0.65"/>
    <row r="91" ht="20.100000000000001" customHeight="1" x14ac:dyDescent="0.65"/>
    <row r="92" ht="20.100000000000001" customHeight="1" x14ac:dyDescent="0.65"/>
    <row r="93" ht="20.100000000000001" customHeight="1" x14ac:dyDescent="0.65"/>
    <row r="94" ht="20.100000000000001" customHeight="1" x14ac:dyDescent="0.65"/>
  </sheetData>
  <mergeCells count="11">
    <mergeCell ref="A37:D37"/>
    <mergeCell ref="E37:G37"/>
    <mergeCell ref="B1:G1"/>
    <mergeCell ref="B30:D30"/>
    <mergeCell ref="G4:G5"/>
    <mergeCell ref="B4:B5"/>
    <mergeCell ref="A2:G2"/>
    <mergeCell ref="E30:G30"/>
    <mergeCell ref="D32:G32"/>
    <mergeCell ref="B31:D31"/>
    <mergeCell ref="E31:G31"/>
  </mergeCells>
  <printOptions horizontalCentered="1"/>
  <pageMargins left="0.74803149606299202" right="0.74803149606299202" top="0.59055118110236204" bottom="0.196850393700787" header="0" footer="0"/>
  <pageSetup paperSize="9" scale="87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RowHeight="24.75" x14ac:dyDescent="0.6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N18"/>
  <sheetViews>
    <sheetView workbookViewId="0">
      <selection activeCell="O18" sqref="O18"/>
    </sheetView>
  </sheetViews>
  <sheetFormatPr defaultRowHeight="24.75" x14ac:dyDescent="0.65"/>
  <sheetData>
    <row r="7" spans="7:13" x14ac:dyDescent="0.65">
      <c r="M7" s="297" t="s">
        <v>306</v>
      </c>
    </row>
    <row r="8" spans="7:13" x14ac:dyDescent="0.65">
      <c r="G8" s="297"/>
    </row>
    <row r="18" spans="14:14" x14ac:dyDescent="0.65">
      <c r="N18" s="29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5"/>
  <sheetViews>
    <sheetView rightToLeft="1" view="pageBreakPreview" zoomScale="172" zoomScaleSheetLayoutView="172" workbookViewId="0">
      <selection activeCell="F5" sqref="F5:I5"/>
    </sheetView>
  </sheetViews>
  <sheetFormatPr defaultColWidth="9" defaultRowHeight="15.75" x14ac:dyDescent="0.25"/>
  <cols>
    <col min="1" max="1" width="15.25" style="20" customWidth="1"/>
    <col min="2" max="2" width="13.125" style="19" customWidth="1"/>
    <col min="3" max="3" width="0.5" style="19" customWidth="1"/>
    <col min="4" max="4" width="12" style="19" customWidth="1"/>
    <col min="5" max="5" width="0.625" style="19" customWidth="1"/>
    <col min="6" max="6" width="12.875" style="19" customWidth="1"/>
    <col min="7" max="7" width="2.75" style="19" hidden="1" customWidth="1"/>
    <col min="8" max="8" width="0.5" style="19" customWidth="1"/>
    <col min="9" max="9" width="12.625" style="19" customWidth="1"/>
    <col min="10" max="10" width="12.125" style="19" customWidth="1"/>
    <col min="11" max="14" width="9" style="19"/>
    <col min="15" max="15" width="9.375" style="19" bestFit="1" customWidth="1"/>
    <col min="16" max="16384" width="9" style="19"/>
  </cols>
  <sheetData>
    <row r="1" spans="1:29" ht="30.75" customHeight="1" x14ac:dyDescent="0.25">
      <c r="A1" s="438" t="s">
        <v>353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27.75" customHeight="1" x14ac:dyDescent="0.25">
      <c r="A2" s="439" t="s">
        <v>354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29" ht="26.1" customHeight="1" thickBot="1" x14ac:dyDescent="0.3">
      <c r="A3" s="43" t="s">
        <v>267</v>
      </c>
      <c r="B3" s="41"/>
      <c r="C3" s="41"/>
      <c r="D3" s="41"/>
      <c r="E3" s="41"/>
      <c r="F3" s="41"/>
      <c r="G3" s="41"/>
      <c r="H3" s="41"/>
      <c r="I3" s="41"/>
      <c r="J3" s="76" t="s">
        <v>268</v>
      </c>
    </row>
    <row r="4" spans="1:29" ht="34.5" customHeight="1" thickTop="1" x14ac:dyDescent="0.25">
      <c r="A4" s="440" t="s">
        <v>35</v>
      </c>
      <c r="B4" s="443" t="s">
        <v>333</v>
      </c>
      <c r="C4" s="443"/>
      <c r="D4" s="443"/>
      <c r="E4" s="406"/>
      <c r="F4" s="443" t="s">
        <v>337</v>
      </c>
      <c r="G4" s="443"/>
      <c r="H4" s="443"/>
      <c r="I4" s="443"/>
      <c r="J4" s="444" t="s">
        <v>87</v>
      </c>
    </row>
    <row r="5" spans="1:29" ht="37.5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5.5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334</v>
      </c>
      <c r="G6" s="298"/>
      <c r="H6" s="329"/>
      <c r="I6" s="287" t="s">
        <v>384</v>
      </c>
      <c r="J6" s="445"/>
    </row>
    <row r="7" spans="1:29" ht="26.1" customHeight="1" x14ac:dyDescent="0.25">
      <c r="A7" s="441"/>
      <c r="B7" s="456" t="s">
        <v>103</v>
      </c>
      <c r="C7" s="330"/>
      <c r="D7" s="456" t="s">
        <v>104</v>
      </c>
      <c r="E7" s="330"/>
      <c r="F7" s="456" t="s">
        <v>88</v>
      </c>
      <c r="G7" s="330"/>
      <c r="H7" s="330"/>
      <c r="I7" s="456" t="s">
        <v>89</v>
      </c>
      <c r="J7" s="445"/>
    </row>
    <row r="8" spans="1:29" ht="9" customHeight="1" x14ac:dyDescent="0.25">
      <c r="A8" s="442"/>
      <c r="B8" s="456"/>
      <c r="C8" s="340"/>
      <c r="D8" s="456"/>
      <c r="E8" s="340"/>
      <c r="F8" s="456"/>
      <c r="G8" s="340"/>
      <c r="H8" s="340"/>
      <c r="I8" s="456"/>
      <c r="J8" s="446"/>
    </row>
    <row r="9" spans="1:29" ht="35.1" customHeight="1" x14ac:dyDescent="0.25">
      <c r="A9" s="333" t="s">
        <v>36</v>
      </c>
      <c r="B9" s="351">
        <v>18.84</v>
      </c>
      <c r="C9" s="343"/>
      <c r="D9" s="351">
        <v>6.03</v>
      </c>
      <c r="E9" s="343"/>
      <c r="F9" s="351">
        <v>94.85</v>
      </c>
      <c r="G9" s="350"/>
      <c r="H9" s="343"/>
      <c r="I9" s="351">
        <v>27.66</v>
      </c>
      <c r="J9" s="78" t="s">
        <v>90</v>
      </c>
    </row>
    <row r="10" spans="1:29" ht="35.1" customHeight="1" thickBot="1" x14ac:dyDescent="0.3">
      <c r="A10" s="63" t="s">
        <v>37</v>
      </c>
      <c r="B10" s="299">
        <v>18.78</v>
      </c>
      <c r="C10" s="226"/>
      <c r="D10" s="299">
        <v>6.63</v>
      </c>
      <c r="E10" s="226"/>
      <c r="F10" s="299">
        <v>92.3</v>
      </c>
      <c r="G10" s="99"/>
      <c r="H10" s="226"/>
      <c r="I10" s="299">
        <v>27.23</v>
      </c>
      <c r="J10" s="79" t="s">
        <v>91</v>
      </c>
    </row>
    <row r="11" spans="1:29" ht="35.1" customHeight="1" x14ac:dyDescent="0.25">
      <c r="A11" s="63" t="s">
        <v>38</v>
      </c>
      <c r="B11" s="299">
        <v>23.1</v>
      </c>
      <c r="C11" s="226"/>
      <c r="D11" s="299">
        <v>8.73</v>
      </c>
      <c r="E11" s="226"/>
      <c r="F11" s="299">
        <v>84.08</v>
      </c>
      <c r="G11" s="99"/>
      <c r="H11" s="226"/>
      <c r="I11" s="299">
        <v>25.35</v>
      </c>
      <c r="J11" s="79" t="s">
        <v>92</v>
      </c>
      <c r="O11" s="109"/>
      <c r="P11" s="103"/>
      <c r="Q11" s="106"/>
      <c r="R11" s="103"/>
      <c r="S11" s="110"/>
      <c r="T11" s="109"/>
      <c r="U11" s="103"/>
      <c r="V11" s="106"/>
    </row>
    <row r="12" spans="1:29" ht="35.1" customHeight="1" x14ac:dyDescent="0.25">
      <c r="A12" s="63" t="s">
        <v>39</v>
      </c>
      <c r="B12" s="299">
        <v>31.81</v>
      </c>
      <c r="C12" s="226"/>
      <c r="D12" s="299">
        <v>14.89</v>
      </c>
      <c r="E12" s="226"/>
      <c r="F12" s="299">
        <v>76.38</v>
      </c>
      <c r="G12" s="99"/>
      <c r="H12" s="226"/>
      <c r="I12" s="299">
        <v>20.96</v>
      </c>
      <c r="J12" s="79" t="s">
        <v>93</v>
      </c>
      <c r="O12" s="111"/>
      <c r="P12" s="104"/>
      <c r="Q12" s="107"/>
      <c r="R12" s="104"/>
      <c r="S12" s="112"/>
      <c r="T12" s="111"/>
      <c r="U12" s="104"/>
      <c r="V12" s="107"/>
    </row>
    <row r="13" spans="1:29" ht="35.1" customHeight="1" thickBot="1" x14ac:dyDescent="0.3">
      <c r="A13" s="63" t="s">
        <v>40</v>
      </c>
      <c r="B13" s="299">
        <v>34.51</v>
      </c>
      <c r="C13" s="226"/>
      <c r="D13" s="299">
        <v>17.989999999999998</v>
      </c>
      <c r="E13" s="226"/>
      <c r="F13" s="299">
        <v>66.44</v>
      </c>
      <c r="G13" s="99"/>
      <c r="H13" s="226"/>
      <c r="I13" s="299">
        <v>26.68</v>
      </c>
      <c r="J13" s="79" t="s">
        <v>94</v>
      </c>
      <c r="O13" s="111"/>
      <c r="P13" s="104"/>
      <c r="Q13" s="107"/>
      <c r="R13" s="104"/>
      <c r="S13" s="112"/>
      <c r="T13" s="111"/>
      <c r="U13" s="104"/>
      <c r="V13" s="107"/>
    </row>
    <row r="14" spans="1:29" ht="35.1" customHeight="1" x14ac:dyDescent="0.25">
      <c r="A14" s="63" t="s">
        <v>41</v>
      </c>
      <c r="B14" s="299">
        <v>44.61</v>
      </c>
      <c r="C14" s="226"/>
      <c r="D14" s="299">
        <v>24.69</v>
      </c>
      <c r="E14" s="226"/>
      <c r="F14" s="299">
        <v>33.56</v>
      </c>
      <c r="G14" s="99"/>
      <c r="H14" s="226"/>
      <c r="I14" s="299">
        <v>7.72</v>
      </c>
      <c r="J14" s="79" t="s">
        <v>95</v>
      </c>
      <c r="O14" s="111"/>
      <c r="P14" s="104"/>
      <c r="Q14" s="107"/>
      <c r="R14" s="104"/>
      <c r="S14" s="112"/>
      <c r="T14" s="111"/>
      <c r="U14" s="104"/>
      <c r="V14" s="107"/>
      <c r="AA14" s="95"/>
      <c r="AB14" s="95"/>
      <c r="AC14" s="95"/>
    </row>
    <row r="15" spans="1:29" ht="35.1" customHeight="1" x14ac:dyDescent="0.25">
      <c r="A15" s="63" t="s">
        <v>42</v>
      </c>
      <c r="B15" s="299">
        <v>45.05</v>
      </c>
      <c r="C15" s="226"/>
      <c r="D15" s="299">
        <v>25.89</v>
      </c>
      <c r="E15" s="226"/>
      <c r="F15" s="299">
        <v>36.950000000000003</v>
      </c>
      <c r="G15" s="99"/>
      <c r="H15" s="226"/>
      <c r="I15" s="299">
        <v>9.32</v>
      </c>
      <c r="J15" s="79" t="s">
        <v>96</v>
      </c>
      <c r="O15" s="111"/>
      <c r="P15" s="104"/>
      <c r="Q15" s="107"/>
      <c r="R15" s="104"/>
      <c r="S15" s="112"/>
      <c r="T15" s="111"/>
      <c r="U15" s="104"/>
      <c r="V15" s="107"/>
    </row>
    <row r="16" spans="1:29" ht="35.1" customHeight="1" x14ac:dyDescent="0.25">
      <c r="A16" s="63" t="s">
        <v>43</v>
      </c>
      <c r="B16" s="299">
        <v>44.76</v>
      </c>
      <c r="C16" s="226"/>
      <c r="D16" s="299">
        <v>25.32</v>
      </c>
      <c r="E16" s="226"/>
      <c r="F16" s="299">
        <v>38.479999999999997</v>
      </c>
      <c r="G16" s="99"/>
      <c r="H16" s="226"/>
      <c r="I16" s="299">
        <v>9.3699999999999992</v>
      </c>
      <c r="J16" s="79" t="s">
        <v>97</v>
      </c>
      <c r="O16" s="111"/>
      <c r="P16" s="104"/>
      <c r="Q16" s="107"/>
      <c r="R16" s="104"/>
      <c r="S16" s="112"/>
      <c r="T16" s="111"/>
      <c r="U16" s="104"/>
      <c r="V16" s="107"/>
    </row>
    <row r="17" spans="1:32" ht="35.1" customHeight="1" x14ac:dyDescent="0.25">
      <c r="A17" s="63" t="s">
        <v>44</v>
      </c>
      <c r="B17" s="299">
        <v>39.549999999999997</v>
      </c>
      <c r="C17" s="226"/>
      <c r="D17" s="299">
        <v>21.82</v>
      </c>
      <c r="E17" s="226"/>
      <c r="F17" s="299">
        <v>40.81</v>
      </c>
      <c r="G17" s="99"/>
      <c r="H17" s="226"/>
      <c r="I17" s="299">
        <v>12.08</v>
      </c>
      <c r="J17" s="79" t="s">
        <v>98</v>
      </c>
      <c r="O17" s="111"/>
      <c r="P17" s="104"/>
      <c r="Q17" s="107"/>
      <c r="R17" s="104"/>
      <c r="S17" s="112"/>
      <c r="T17" s="111"/>
      <c r="U17" s="104"/>
      <c r="V17" s="107"/>
    </row>
    <row r="18" spans="1:32" ht="35.1" customHeight="1" x14ac:dyDescent="0.25">
      <c r="A18" s="64" t="s">
        <v>64</v>
      </c>
      <c r="B18" s="299">
        <v>32.21</v>
      </c>
      <c r="C18" s="226"/>
      <c r="D18" s="299">
        <v>13.32</v>
      </c>
      <c r="E18" s="226"/>
      <c r="F18" s="299">
        <v>48.72</v>
      </c>
      <c r="G18" s="99"/>
      <c r="H18" s="226"/>
      <c r="I18" s="299">
        <v>11.24</v>
      </c>
      <c r="J18" s="80" t="s">
        <v>101</v>
      </c>
      <c r="O18" s="111"/>
      <c r="P18" s="104"/>
      <c r="Q18" s="107"/>
      <c r="R18" s="104"/>
      <c r="S18" s="112"/>
      <c r="T18" s="111"/>
      <c r="U18" s="104"/>
      <c r="V18" s="107"/>
      <c r="W18" s="93"/>
      <c r="X18" s="93"/>
      <c r="Y18" s="93"/>
      <c r="Z18" s="93"/>
    </row>
    <row r="19" spans="1:32" ht="35.1" customHeight="1" x14ac:dyDescent="0.25">
      <c r="A19" s="64" t="s">
        <v>45</v>
      </c>
      <c r="B19" s="299">
        <v>23</v>
      </c>
      <c r="C19" s="226"/>
      <c r="D19" s="299">
        <v>9.7200000000000006</v>
      </c>
      <c r="E19" s="226"/>
      <c r="F19" s="299">
        <v>96.28</v>
      </c>
      <c r="G19" s="99"/>
      <c r="H19" s="226"/>
      <c r="I19" s="299">
        <v>35.79</v>
      </c>
      <c r="J19" s="80" t="s">
        <v>99</v>
      </c>
      <c r="O19" s="111"/>
      <c r="P19" s="104"/>
      <c r="Q19" s="107"/>
      <c r="R19" s="104"/>
      <c r="S19" s="112"/>
      <c r="T19" s="111"/>
      <c r="U19" s="104"/>
      <c r="V19" s="107"/>
    </row>
    <row r="20" spans="1:32" ht="35.1" customHeight="1" thickBot="1" x14ac:dyDescent="0.3">
      <c r="A20" s="236" t="s">
        <v>65</v>
      </c>
      <c r="B20" s="352">
        <v>19.05</v>
      </c>
      <c r="C20" s="227"/>
      <c r="D20" s="352">
        <v>3.18</v>
      </c>
      <c r="E20" s="227"/>
      <c r="F20" s="352">
        <v>86.68</v>
      </c>
      <c r="G20" s="230"/>
      <c r="H20" s="227"/>
      <c r="I20" s="352">
        <v>26.52</v>
      </c>
      <c r="J20" s="98" t="s">
        <v>100</v>
      </c>
      <c r="O20" s="111"/>
      <c r="P20" s="104"/>
      <c r="Q20" s="107"/>
      <c r="R20" s="104"/>
      <c r="S20" s="112"/>
      <c r="T20" s="111"/>
      <c r="U20" s="104"/>
      <c r="V20" s="107"/>
      <c r="AA20" s="97"/>
      <c r="AB20" s="97"/>
      <c r="AC20" s="97"/>
      <c r="AD20" s="97"/>
      <c r="AE20" s="97"/>
      <c r="AF20" s="97"/>
    </row>
    <row r="21" spans="1:32" ht="34.5" customHeight="1" thickTop="1" thickBot="1" x14ac:dyDescent="0.3">
      <c r="A21" s="268" t="s">
        <v>83</v>
      </c>
      <c r="B21" s="269">
        <f>SUM(B9:B20)/12</f>
        <v>31.272499999999997</v>
      </c>
      <c r="C21" s="270"/>
      <c r="D21" s="269">
        <f>SUM(D9:D20)/12</f>
        <v>14.850833333333332</v>
      </c>
      <c r="E21" s="270"/>
      <c r="F21" s="269">
        <f>SUM(F9:F20)/12</f>
        <v>66.294166666666669</v>
      </c>
      <c r="G21" s="270"/>
      <c r="H21" s="270"/>
      <c r="I21" s="269">
        <f>SUM(I9:I20)/12</f>
        <v>19.993333333333336</v>
      </c>
      <c r="J21" s="275" t="s">
        <v>102</v>
      </c>
      <c r="O21" s="111"/>
      <c r="P21" s="104"/>
      <c r="Q21" s="107"/>
      <c r="R21" s="104"/>
      <c r="S21" s="112"/>
      <c r="T21" s="111"/>
      <c r="U21" s="104"/>
      <c r="V21" s="107"/>
      <c r="AA21" s="93"/>
      <c r="AB21" s="93"/>
      <c r="AC21" s="93"/>
      <c r="AD21" s="93"/>
      <c r="AE21" s="93"/>
      <c r="AF21" s="93"/>
    </row>
    <row r="22" spans="1:32" ht="23.25" customHeight="1" thickTop="1" thickBot="1" x14ac:dyDescent="0.3">
      <c r="A22" s="436" t="s">
        <v>409</v>
      </c>
      <c r="B22" s="436"/>
      <c r="C22" s="436"/>
      <c r="D22" s="436"/>
      <c r="E22" s="47"/>
      <c r="F22" s="437" t="s">
        <v>326</v>
      </c>
      <c r="G22" s="437"/>
      <c r="H22" s="437"/>
      <c r="I22" s="437"/>
      <c r="J22" s="437"/>
      <c r="O22" s="113"/>
      <c r="P22" s="105"/>
      <c r="Q22" s="108"/>
      <c r="R22" s="105"/>
      <c r="S22" s="114"/>
      <c r="T22" s="113"/>
      <c r="U22" s="105"/>
      <c r="V22" s="108"/>
    </row>
    <row r="23" spans="1:32" ht="36.75" customHeight="1" thickTop="1" x14ac:dyDescent="0.25">
      <c r="A23" s="450" t="s">
        <v>335</v>
      </c>
      <c r="B23" s="450"/>
      <c r="C23" s="450"/>
      <c r="D23" s="450"/>
      <c r="E23" s="116"/>
      <c r="F23" s="451" t="s">
        <v>309</v>
      </c>
      <c r="G23" s="451"/>
      <c r="H23" s="451"/>
      <c r="I23" s="451"/>
      <c r="J23" s="451"/>
    </row>
    <row r="24" spans="1:32" ht="18" customHeight="1" x14ac:dyDescent="0.25">
      <c r="A24" s="115"/>
      <c r="B24" s="116"/>
      <c r="C24" s="116"/>
      <c r="D24" s="116"/>
      <c r="E24" s="116"/>
      <c r="F24" s="82"/>
      <c r="G24" s="82"/>
      <c r="H24" s="82"/>
      <c r="I24" s="82"/>
      <c r="J24" s="82"/>
    </row>
    <row r="25" spans="1:32" ht="23.25" customHeight="1" x14ac:dyDescent="0.25">
      <c r="D25" s="452"/>
      <c r="E25" s="452"/>
      <c r="F25" s="452"/>
      <c r="G25" s="452"/>
      <c r="H25" s="452"/>
      <c r="I25" s="452"/>
      <c r="J25" s="452"/>
    </row>
    <row r="26" spans="1:32" ht="19.5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32" ht="15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32" ht="15" customHeight="1" x14ac:dyDescent="0.2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32" ht="1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1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1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32" ht="7.5" customHeight="1" x14ac:dyDescent="0.25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10" ht="15" customHeight="1" x14ac:dyDescent="0.2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10" ht="15.75" customHeight="1" x14ac:dyDescent="0.25">
      <c r="A34" s="44"/>
      <c r="B34" s="45"/>
      <c r="C34" s="45"/>
      <c r="D34" s="45"/>
      <c r="E34" s="45"/>
      <c r="F34" s="46"/>
      <c r="G34" s="46"/>
      <c r="H34" s="46"/>
      <c r="I34" s="46"/>
    </row>
    <row r="35" spans="1:10" ht="33" customHeight="1" x14ac:dyDescent="0.25">
      <c r="A35" s="453" t="s">
        <v>162</v>
      </c>
      <c r="B35" s="453"/>
      <c r="C35" s="453"/>
      <c r="D35" s="453"/>
      <c r="E35" s="48"/>
      <c r="F35" s="449" t="s">
        <v>396</v>
      </c>
      <c r="G35" s="449"/>
      <c r="H35" s="449"/>
      <c r="I35" s="449"/>
      <c r="J35" s="449"/>
    </row>
  </sheetData>
  <mergeCells count="19">
    <mergeCell ref="D25:J25"/>
    <mergeCell ref="F35:J35"/>
    <mergeCell ref="F7:F8"/>
    <mergeCell ref="I7:I8"/>
    <mergeCell ref="A23:D23"/>
    <mergeCell ref="F23:J23"/>
    <mergeCell ref="A35:D35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="160" zoomScaleSheetLayoutView="160" workbookViewId="0">
      <selection activeCell="F5" sqref="F5:I5"/>
    </sheetView>
  </sheetViews>
  <sheetFormatPr defaultColWidth="9" defaultRowHeight="15.75" x14ac:dyDescent="0.25"/>
  <cols>
    <col min="1" max="1" width="14.625" style="20" customWidth="1"/>
    <col min="2" max="2" width="12.875" style="19" customWidth="1"/>
    <col min="3" max="3" width="0.5" style="19" customWidth="1"/>
    <col min="4" max="4" width="12.375" style="19" customWidth="1"/>
    <col min="5" max="5" width="0.625" style="19" customWidth="1"/>
    <col min="6" max="6" width="12.875" style="19" customWidth="1"/>
    <col min="7" max="7" width="2.75" style="19" hidden="1" customWidth="1"/>
    <col min="8" max="8" width="0.5" style="19" customWidth="1"/>
    <col min="9" max="9" width="12" style="19" customWidth="1"/>
    <col min="10" max="10" width="12.375" style="19" customWidth="1"/>
    <col min="11" max="14" width="9" style="19"/>
    <col min="15" max="15" width="9.375" style="19" bestFit="1" customWidth="1"/>
    <col min="16" max="16384" width="9" style="19"/>
  </cols>
  <sheetData>
    <row r="1" spans="1:29" ht="30.75" customHeight="1" x14ac:dyDescent="0.25">
      <c r="A1" s="438" t="s">
        <v>356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3" customHeight="1" x14ac:dyDescent="0.25">
      <c r="A2" s="439" t="s">
        <v>355</v>
      </c>
      <c r="B2" s="439"/>
      <c r="C2" s="439"/>
      <c r="D2" s="439"/>
      <c r="E2" s="439"/>
      <c r="F2" s="439"/>
      <c r="G2" s="439"/>
      <c r="H2" s="439"/>
      <c r="I2" s="439"/>
      <c r="J2" s="439"/>
      <c r="K2" s="242"/>
    </row>
    <row r="3" spans="1:29" ht="26.1" customHeight="1" thickBot="1" x14ac:dyDescent="0.3">
      <c r="A3" s="43" t="s">
        <v>269</v>
      </c>
      <c r="B3" s="41"/>
      <c r="C3" s="41"/>
      <c r="D3" s="41"/>
      <c r="E3" s="41"/>
      <c r="F3" s="41"/>
      <c r="G3" s="41"/>
      <c r="H3" s="41"/>
      <c r="I3" s="41"/>
      <c r="J3" s="76" t="s">
        <v>270</v>
      </c>
    </row>
    <row r="4" spans="1:29" ht="44.25" customHeight="1" thickTop="1" x14ac:dyDescent="0.25">
      <c r="A4" s="440" t="s">
        <v>35</v>
      </c>
      <c r="B4" s="443" t="s">
        <v>333</v>
      </c>
      <c r="C4" s="443"/>
      <c r="D4" s="443"/>
      <c r="E4" s="406"/>
      <c r="F4" s="443" t="s">
        <v>337</v>
      </c>
      <c r="G4" s="443"/>
      <c r="H4" s="443"/>
      <c r="I4" s="443"/>
      <c r="J4" s="444" t="s">
        <v>87</v>
      </c>
    </row>
    <row r="5" spans="1:29" ht="35.25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6.25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334</v>
      </c>
      <c r="G6" s="298"/>
      <c r="H6" s="329"/>
      <c r="I6" s="287" t="s">
        <v>384</v>
      </c>
      <c r="J6" s="445"/>
    </row>
    <row r="7" spans="1:29" ht="26.1" customHeight="1" x14ac:dyDescent="0.25">
      <c r="A7" s="441"/>
      <c r="B7" s="456" t="s">
        <v>103</v>
      </c>
      <c r="C7" s="330"/>
      <c r="D7" s="456" t="s">
        <v>104</v>
      </c>
      <c r="E7" s="330"/>
      <c r="F7" s="456" t="s">
        <v>88</v>
      </c>
      <c r="G7" s="330"/>
      <c r="H7" s="330"/>
      <c r="I7" s="456" t="s">
        <v>89</v>
      </c>
      <c r="J7" s="445"/>
    </row>
    <row r="8" spans="1:29" ht="12" customHeight="1" thickBot="1" x14ac:dyDescent="0.3">
      <c r="A8" s="442"/>
      <c r="B8" s="456"/>
      <c r="C8" s="340"/>
      <c r="D8" s="456"/>
      <c r="E8" s="340"/>
      <c r="F8" s="456"/>
      <c r="G8" s="340"/>
      <c r="H8" s="340"/>
      <c r="I8" s="456"/>
      <c r="J8" s="446"/>
    </row>
    <row r="9" spans="1:29" ht="35.1" customHeight="1" x14ac:dyDescent="0.25">
      <c r="A9" s="333" t="s">
        <v>36</v>
      </c>
      <c r="B9" s="345">
        <v>17.649999999999999</v>
      </c>
      <c r="C9" s="343"/>
      <c r="D9" s="345">
        <v>5.74</v>
      </c>
      <c r="E9" s="343"/>
      <c r="F9" s="345">
        <v>81.83</v>
      </c>
      <c r="G9" s="350"/>
      <c r="H9" s="343"/>
      <c r="I9" s="345">
        <v>34.24</v>
      </c>
      <c r="J9" s="78" t="s">
        <v>90</v>
      </c>
      <c r="P9" s="109"/>
      <c r="Q9" s="103"/>
      <c r="R9" s="106"/>
      <c r="S9" s="103"/>
      <c r="T9" s="110"/>
      <c r="U9" s="109"/>
      <c r="V9" s="103"/>
      <c r="W9" s="106"/>
    </row>
    <row r="10" spans="1:29" ht="35.1" customHeight="1" x14ac:dyDescent="0.25">
      <c r="A10" s="63" t="s">
        <v>37</v>
      </c>
      <c r="B10" s="346">
        <v>16.559999999999999</v>
      </c>
      <c r="C10" s="226"/>
      <c r="D10" s="346">
        <v>5.61</v>
      </c>
      <c r="E10" s="226"/>
      <c r="F10" s="346">
        <v>86.65</v>
      </c>
      <c r="G10" s="99"/>
      <c r="H10" s="226"/>
      <c r="I10" s="346">
        <v>33.78</v>
      </c>
      <c r="J10" s="79" t="s">
        <v>91</v>
      </c>
      <c r="P10" s="111"/>
      <c r="Q10" s="104"/>
      <c r="R10" s="107"/>
      <c r="S10" s="104"/>
      <c r="T10" s="112"/>
      <c r="U10" s="111"/>
      <c r="V10" s="104"/>
      <c r="W10" s="107"/>
    </row>
    <row r="11" spans="1:29" ht="35.1" customHeight="1" x14ac:dyDescent="0.25">
      <c r="A11" s="63" t="s">
        <v>38</v>
      </c>
      <c r="B11" s="346">
        <v>21.32</v>
      </c>
      <c r="C11" s="226"/>
      <c r="D11" s="346">
        <v>8.0399999999999991</v>
      </c>
      <c r="E11" s="226"/>
      <c r="F11" s="346">
        <v>74.45</v>
      </c>
      <c r="G11" s="99"/>
      <c r="H11" s="226"/>
      <c r="I11" s="346">
        <v>24.09</v>
      </c>
      <c r="J11" s="79" t="s">
        <v>92</v>
      </c>
      <c r="P11" s="111"/>
      <c r="Q11" s="104"/>
      <c r="R11" s="107"/>
      <c r="S11" s="104"/>
      <c r="T11" s="112"/>
      <c r="U11" s="111"/>
      <c r="V11" s="104"/>
      <c r="W11" s="107"/>
    </row>
    <row r="12" spans="1:29" ht="35.1" customHeight="1" x14ac:dyDescent="0.25">
      <c r="A12" s="63" t="s">
        <v>39</v>
      </c>
      <c r="B12" s="346">
        <v>29.29</v>
      </c>
      <c r="C12" s="226"/>
      <c r="D12" s="346">
        <v>14.46</v>
      </c>
      <c r="E12" s="226"/>
      <c r="F12" s="346">
        <v>62.53</v>
      </c>
      <c r="G12" s="99"/>
      <c r="H12" s="226"/>
      <c r="I12" s="346">
        <v>16.850000000000001</v>
      </c>
      <c r="J12" s="79" t="s">
        <v>93</v>
      </c>
      <c r="P12" s="111"/>
      <c r="Q12" s="104"/>
      <c r="R12" s="107"/>
      <c r="S12" s="104"/>
      <c r="T12" s="112"/>
      <c r="U12" s="111"/>
      <c r="V12" s="104"/>
      <c r="W12" s="107"/>
    </row>
    <row r="13" spans="1:29" ht="35.1" customHeight="1" thickBot="1" x14ac:dyDescent="0.3">
      <c r="A13" s="63" t="s">
        <v>40</v>
      </c>
      <c r="B13" s="346">
        <v>31.95</v>
      </c>
      <c r="C13" s="226"/>
      <c r="D13" s="346">
        <v>18.03</v>
      </c>
      <c r="E13" s="226"/>
      <c r="F13" s="346">
        <v>49.75</v>
      </c>
      <c r="G13" s="99"/>
      <c r="H13" s="226"/>
      <c r="I13" s="346">
        <v>13.67</v>
      </c>
      <c r="J13" s="79" t="s">
        <v>94</v>
      </c>
      <c r="P13" s="111"/>
      <c r="Q13" s="104"/>
      <c r="R13" s="107"/>
      <c r="S13" s="104"/>
      <c r="T13" s="112"/>
      <c r="U13" s="111"/>
      <c r="V13" s="104"/>
      <c r="W13" s="107"/>
    </row>
    <row r="14" spans="1:29" ht="35.1" customHeight="1" x14ac:dyDescent="0.25">
      <c r="A14" s="63" t="s">
        <v>41</v>
      </c>
      <c r="B14" s="346">
        <v>40.5</v>
      </c>
      <c r="C14" s="226"/>
      <c r="D14" s="346">
        <v>24.63</v>
      </c>
      <c r="E14" s="226"/>
      <c r="F14" s="346">
        <v>28.14</v>
      </c>
      <c r="G14" s="99"/>
      <c r="H14" s="226"/>
      <c r="I14" s="346">
        <v>7.85</v>
      </c>
      <c r="J14" s="79" t="s">
        <v>95</v>
      </c>
      <c r="P14" s="111"/>
      <c r="Q14" s="104"/>
      <c r="R14" s="107"/>
      <c r="S14" s="104"/>
      <c r="T14" s="112"/>
      <c r="U14" s="111"/>
      <c r="V14" s="104"/>
      <c r="W14" s="107"/>
      <c r="AA14" s="95"/>
      <c r="AB14" s="95"/>
      <c r="AC14" s="95"/>
    </row>
    <row r="15" spans="1:29" ht="35.1" customHeight="1" x14ac:dyDescent="0.25">
      <c r="A15" s="63" t="s">
        <v>42</v>
      </c>
      <c r="B15" s="346">
        <v>39.78</v>
      </c>
      <c r="C15" s="226"/>
      <c r="D15" s="346">
        <v>25.45</v>
      </c>
      <c r="E15" s="226"/>
      <c r="F15" s="346">
        <v>41.92</v>
      </c>
      <c r="G15" s="99"/>
      <c r="H15" s="226"/>
      <c r="I15" s="346">
        <v>10.37</v>
      </c>
      <c r="J15" s="79" t="s">
        <v>96</v>
      </c>
      <c r="P15" s="111"/>
      <c r="Q15" s="104"/>
      <c r="R15" s="107"/>
      <c r="S15" s="104"/>
      <c r="T15" s="112"/>
      <c r="U15" s="111"/>
      <c r="V15" s="104"/>
      <c r="W15" s="107"/>
    </row>
    <row r="16" spans="1:29" ht="35.1" customHeight="1" x14ac:dyDescent="0.25">
      <c r="A16" s="63" t="s">
        <v>43</v>
      </c>
      <c r="B16" s="346">
        <v>40.14</v>
      </c>
      <c r="C16" s="226"/>
      <c r="D16" s="346">
        <v>24.67</v>
      </c>
      <c r="E16" s="226"/>
      <c r="F16" s="346">
        <v>42.01</v>
      </c>
      <c r="G16" s="99"/>
      <c r="H16" s="226"/>
      <c r="I16" s="346">
        <v>9.48</v>
      </c>
      <c r="J16" s="79" t="s">
        <v>97</v>
      </c>
      <c r="P16" s="111"/>
      <c r="Q16" s="104"/>
      <c r="R16" s="107"/>
      <c r="S16" s="104"/>
      <c r="T16" s="112"/>
      <c r="U16" s="111"/>
      <c r="V16" s="104"/>
      <c r="W16" s="107"/>
    </row>
    <row r="17" spans="1:32" ht="35.1" customHeight="1" x14ac:dyDescent="0.25">
      <c r="A17" s="63" t="s">
        <v>44</v>
      </c>
      <c r="B17" s="346">
        <v>35.770000000000003</v>
      </c>
      <c r="C17" s="226"/>
      <c r="D17" s="346">
        <v>20.82</v>
      </c>
      <c r="E17" s="226"/>
      <c r="F17" s="346">
        <v>48.45</v>
      </c>
      <c r="G17" s="99"/>
      <c r="H17" s="226"/>
      <c r="I17" s="346">
        <v>14.39</v>
      </c>
      <c r="J17" s="79" t="s">
        <v>98</v>
      </c>
      <c r="P17" s="111"/>
      <c r="Q17" s="104"/>
      <c r="R17" s="107"/>
      <c r="S17" s="104"/>
      <c r="T17" s="112"/>
      <c r="U17" s="111"/>
      <c r="V17" s="104"/>
      <c r="W17" s="107"/>
    </row>
    <row r="18" spans="1:32" ht="35.1" customHeight="1" x14ac:dyDescent="0.25">
      <c r="A18" s="64" t="s">
        <v>64</v>
      </c>
      <c r="B18" s="346">
        <v>29.33</v>
      </c>
      <c r="C18" s="226"/>
      <c r="D18" s="346">
        <v>13.35</v>
      </c>
      <c r="E18" s="226"/>
      <c r="F18" s="346">
        <v>39.6</v>
      </c>
      <c r="G18" s="99"/>
      <c r="H18" s="226"/>
      <c r="I18" s="346">
        <v>14.38</v>
      </c>
      <c r="J18" s="80" t="s">
        <v>101</v>
      </c>
      <c r="P18" s="111"/>
      <c r="Q18" s="104"/>
      <c r="R18" s="107"/>
      <c r="S18" s="104"/>
      <c r="T18" s="112"/>
      <c r="U18" s="111"/>
      <c r="V18" s="104"/>
      <c r="W18" s="107"/>
      <c r="X18" s="93"/>
      <c r="Y18" s="93"/>
      <c r="Z18" s="93"/>
    </row>
    <row r="19" spans="1:32" ht="35.1" customHeight="1" x14ac:dyDescent="0.25">
      <c r="A19" s="64" t="s">
        <v>45</v>
      </c>
      <c r="B19" s="346">
        <v>21.19</v>
      </c>
      <c r="C19" s="226"/>
      <c r="D19" s="346">
        <v>8.9499999999999993</v>
      </c>
      <c r="E19" s="226"/>
      <c r="F19" s="346">
        <v>76</v>
      </c>
      <c r="G19" s="99"/>
      <c r="H19" s="226"/>
      <c r="I19" s="346">
        <v>31.5</v>
      </c>
      <c r="J19" s="80" t="s">
        <v>99</v>
      </c>
      <c r="P19" s="111"/>
      <c r="Q19" s="104"/>
      <c r="R19" s="107"/>
      <c r="S19" s="104"/>
      <c r="T19" s="112"/>
      <c r="U19" s="111"/>
      <c r="V19" s="104"/>
      <c r="W19" s="107"/>
    </row>
    <row r="20" spans="1:32" ht="35.1" customHeight="1" thickBot="1" x14ac:dyDescent="0.3">
      <c r="A20" s="65" t="s">
        <v>65</v>
      </c>
      <c r="B20" s="347">
        <v>16.829999999999998</v>
      </c>
      <c r="C20" s="227"/>
      <c r="D20" s="347">
        <v>2.4500000000000002</v>
      </c>
      <c r="E20" s="227"/>
      <c r="F20" s="347">
        <v>69.319999999999993</v>
      </c>
      <c r="G20" s="230"/>
      <c r="H20" s="227"/>
      <c r="I20" s="347">
        <v>27.57</v>
      </c>
      <c r="J20" s="81" t="s">
        <v>100</v>
      </c>
      <c r="O20" s="97"/>
      <c r="P20" s="113"/>
      <c r="Q20" s="105"/>
      <c r="R20" s="108"/>
      <c r="S20" s="105"/>
      <c r="T20" s="114"/>
      <c r="U20" s="113"/>
      <c r="V20" s="105"/>
      <c r="W20" s="108"/>
      <c r="AA20" s="97"/>
      <c r="AB20" s="97"/>
      <c r="AC20" s="97"/>
      <c r="AD20" s="97"/>
      <c r="AE20" s="97"/>
      <c r="AF20" s="97"/>
    </row>
    <row r="21" spans="1:32" ht="34.5" customHeight="1" thickTop="1" thickBot="1" x14ac:dyDescent="0.3">
      <c r="A21" s="268" t="s">
        <v>83</v>
      </c>
      <c r="B21" s="269">
        <f>SUM(B9:B20)/12</f>
        <v>28.359166666666663</v>
      </c>
      <c r="C21" s="270"/>
      <c r="D21" s="269">
        <f>SUM(D9:D20)/12</f>
        <v>14.35</v>
      </c>
      <c r="E21" s="270"/>
      <c r="F21" s="269">
        <f>SUM(F9:F20)/12</f>
        <v>58.38750000000001</v>
      </c>
      <c r="G21" s="270"/>
      <c r="H21" s="270"/>
      <c r="I21" s="269">
        <f>SUM(I9:I20)/12</f>
        <v>19.8475</v>
      </c>
      <c r="J21" s="275" t="s">
        <v>102</v>
      </c>
      <c r="O21" s="93"/>
      <c r="P21" s="93"/>
      <c r="AA21" s="93"/>
      <c r="AB21" s="93"/>
      <c r="AC21" s="93"/>
      <c r="AD21" s="93"/>
      <c r="AE21" s="93"/>
      <c r="AF21" s="93"/>
    </row>
    <row r="22" spans="1:32" ht="24.75" customHeight="1" thickTop="1" x14ac:dyDescent="0.25">
      <c r="A22" s="436" t="s">
        <v>409</v>
      </c>
      <c r="B22" s="436"/>
      <c r="C22" s="436"/>
      <c r="D22" s="436"/>
      <c r="E22" s="47"/>
      <c r="F22" s="437" t="s">
        <v>326</v>
      </c>
      <c r="G22" s="437"/>
      <c r="H22" s="437"/>
      <c r="I22" s="437"/>
      <c r="J22" s="437"/>
    </row>
    <row r="23" spans="1:32" ht="35.25" customHeight="1" x14ac:dyDescent="0.25">
      <c r="A23" s="450" t="s">
        <v>335</v>
      </c>
      <c r="B23" s="450"/>
      <c r="C23" s="450"/>
      <c r="D23" s="450"/>
      <c r="E23" s="116"/>
      <c r="F23" s="451" t="s">
        <v>309</v>
      </c>
      <c r="G23" s="451"/>
      <c r="H23" s="451"/>
      <c r="I23" s="451"/>
      <c r="J23" s="451"/>
    </row>
    <row r="24" spans="1:32" ht="18" customHeight="1" x14ac:dyDescent="0.25">
      <c r="A24" s="115"/>
      <c r="B24" s="116"/>
      <c r="C24" s="116"/>
      <c r="D24" s="116"/>
      <c r="E24" s="116"/>
      <c r="F24" s="82"/>
      <c r="G24" s="82"/>
      <c r="H24" s="82"/>
      <c r="I24" s="82"/>
      <c r="J24" s="82"/>
    </row>
    <row r="25" spans="1:32" ht="23.25" customHeight="1" x14ac:dyDescent="0.25">
      <c r="D25" s="452"/>
      <c r="E25" s="452"/>
      <c r="F25" s="452"/>
      <c r="G25" s="452"/>
      <c r="H25" s="452"/>
      <c r="I25" s="452"/>
      <c r="J25" s="452"/>
    </row>
    <row r="26" spans="1:32" ht="21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32" ht="20.25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32" ht="20.25" customHeight="1" x14ac:dyDescent="0.2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32" ht="8.2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7.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9.75" customHeight="1" x14ac:dyDescent="0.2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32" ht="7.5" customHeight="1" x14ac:dyDescent="0.25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10" ht="15.75" customHeight="1" x14ac:dyDescent="0.25">
      <c r="A33" s="44"/>
      <c r="B33" s="45"/>
      <c r="C33" s="45"/>
      <c r="D33" s="45"/>
      <c r="E33" s="45"/>
      <c r="F33" s="46"/>
      <c r="G33" s="46"/>
      <c r="H33" s="46"/>
      <c r="I33" s="46"/>
    </row>
    <row r="34" spans="1:10" ht="33" customHeight="1" x14ac:dyDescent="0.25">
      <c r="A34" s="453" t="s">
        <v>162</v>
      </c>
      <c r="B34" s="453"/>
      <c r="C34" s="453"/>
      <c r="D34" s="453"/>
      <c r="E34" s="48"/>
      <c r="F34" s="449" t="s">
        <v>397</v>
      </c>
      <c r="G34" s="449"/>
      <c r="H34" s="449"/>
      <c r="I34" s="449"/>
      <c r="J34" s="449"/>
    </row>
  </sheetData>
  <mergeCells count="19">
    <mergeCell ref="D25:J25"/>
    <mergeCell ref="F34:J34"/>
    <mergeCell ref="F7:F8"/>
    <mergeCell ref="I7:I8"/>
    <mergeCell ref="A23:D23"/>
    <mergeCell ref="F23:J23"/>
    <mergeCell ref="A34:D34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topLeftCell="B1" zoomScale="178" zoomScaleSheetLayoutView="178" workbookViewId="0">
      <selection activeCell="F5" sqref="F5:I5"/>
    </sheetView>
  </sheetViews>
  <sheetFormatPr defaultColWidth="9" defaultRowHeight="15.75" x14ac:dyDescent="0.25"/>
  <cols>
    <col min="1" max="1" width="14.25" style="20" customWidth="1"/>
    <col min="2" max="2" width="13.125" style="19" customWidth="1"/>
    <col min="3" max="3" width="0.375" style="19" customWidth="1"/>
    <col min="4" max="4" width="12.875" style="19" customWidth="1"/>
    <col min="5" max="5" width="0.375" style="19" customWidth="1"/>
    <col min="6" max="6" width="13.125" style="19" customWidth="1"/>
    <col min="7" max="7" width="2.75" style="19" hidden="1" customWidth="1"/>
    <col min="8" max="8" width="0.25" style="19" customWidth="1"/>
    <col min="9" max="9" width="12.75" style="19" customWidth="1"/>
    <col min="10" max="10" width="12.375" style="19" customWidth="1"/>
    <col min="11" max="14" width="9" style="19"/>
    <col min="15" max="15" width="9.375" style="19" bestFit="1" customWidth="1"/>
    <col min="16" max="16384" width="9" style="19"/>
  </cols>
  <sheetData>
    <row r="1" spans="1:29" ht="31.5" customHeight="1" x14ac:dyDescent="0.25">
      <c r="A1" s="438" t="s">
        <v>357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8.25" customHeight="1" x14ac:dyDescent="0.25">
      <c r="A2" s="439" t="s">
        <v>358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29" ht="26.1" customHeight="1" thickBot="1" x14ac:dyDescent="0.3">
      <c r="A3" s="43" t="s">
        <v>303</v>
      </c>
      <c r="B3" s="41"/>
      <c r="C3" s="247"/>
      <c r="D3" s="41"/>
      <c r="E3" s="41"/>
      <c r="F3" s="41"/>
      <c r="G3" s="41"/>
      <c r="H3" s="41"/>
      <c r="I3" s="41"/>
      <c r="J3" s="76" t="s">
        <v>304</v>
      </c>
    </row>
    <row r="4" spans="1:29" ht="36" customHeight="1" thickTop="1" x14ac:dyDescent="0.25">
      <c r="A4" s="440" t="s">
        <v>35</v>
      </c>
      <c r="B4" s="443" t="s">
        <v>332</v>
      </c>
      <c r="C4" s="443"/>
      <c r="D4" s="443"/>
      <c r="E4" s="426"/>
      <c r="F4" s="443" t="s">
        <v>338</v>
      </c>
      <c r="G4" s="443"/>
      <c r="H4" s="443"/>
      <c r="I4" s="443"/>
      <c r="J4" s="444" t="s">
        <v>87</v>
      </c>
    </row>
    <row r="5" spans="1:29" ht="33.75" customHeight="1" x14ac:dyDescent="0.25">
      <c r="A5" s="441"/>
      <c r="B5" s="447" t="s">
        <v>336</v>
      </c>
      <c r="C5" s="447"/>
      <c r="D5" s="447"/>
      <c r="E5" s="427"/>
      <c r="F5" s="448" t="s">
        <v>439</v>
      </c>
      <c r="G5" s="448"/>
      <c r="H5" s="448"/>
      <c r="I5" s="448"/>
      <c r="J5" s="445"/>
    </row>
    <row r="6" spans="1:29" ht="27" customHeight="1" x14ac:dyDescent="0.25">
      <c r="A6" s="441"/>
      <c r="B6" s="287" t="s">
        <v>49</v>
      </c>
      <c r="C6" s="425"/>
      <c r="D6" s="287" t="s">
        <v>50</v>
      </c>
      <c r="E6" s="425"/>
      <c r="F6" s="287" t="s">
        <v>334</v>
      </c>
      <c r="G6" s="298"/>
      <c r="H6" s="425"/>
      <c r="I6" s="287" t="s">
        <v>384</v>
      </c>
      <c r="J6" s="445"/>
    </row>
    <row r="7" spans="1:29" ht="26.1" customHeight="1" x14ac:dyDescent="0.25">
      <c r="A7" s="442"/>
      <c r="B7" s="431" t="s">
        <v>103</v>
      </c>
      <c r="C7" s="392"/>
      <c r="D7" s="431" t="s">
        <v>104</v>
      </c>
      <c r="E7" s="392"/>
      <c r="F7" s="431" t="s">
        <v>88</v>
      </c>
      <c r="G7" s="392"/>
      <c r="H7" s="392"/>
      <c r="I7" s="431" t="s">
        <v>89</v>
      </c>
      <c r="J7" s="446"/>
    </row>
    <row r="8" spans="1:29" ht="35.1" customHeight="1" x14ac:dyDescent="0.25">
      <c r="A8" s="334" t="s">
        <v>36</v>
      </c>
      <c r="B8" s="388">
        <v>16.66</v>
      </c>
      <c r="C8" s="389"/>
      <c r="D8" s="388">
        <v>3.82</v>
      </c>
      <c r="E8" s="389"/>
      <c r="F8" s="388">
        <v>94.52</v>
      </c>
      <c r="G8" s="390"/>
      <c r="H8" s="390"/>
      <c r="I8" s="388">
        <v>35.51</v>
      </c>
      <c r="J8" s="90" t="s">
        <v>90</v>
      </c>
    </row>
    <row r="9" spans="1:29" ht="35.1" customHeight="1" x14ac:dyDescent="0.25">
      <c r="A9" s="280" t="s">
        <v>37</v>
      </c>
      <c r="B9" s="346">
        <v>20.92</v>
      </c>
      <c r="C9" s="226"/>
      <c r="D9" s="346">
        <v>4.93</v>
      </c>
      <c r="E9" s="226"/>
      <c r="F9" s="346">
        <v>84.02</v>
      </c>
      <c r="G9" s="18"/>
      <c r="H9" s="18"/>
      <c r="I9" s="346">
        <v>25.85</v>
      </c>
      <c r="J9" s="276" t="s">
        <v>91</v>
      </c>
    </row>
    <row r="10" spans="1:29" ht="35.1" customHeight="1" x14ac:dyDescent="0.25">
      <c r="A10" s="280" t="s">
        <v>38</v>
      </c>
      <c r="B10" s="346">
        <v>24.29</v>
      </c>
      <c r="C10" s="226"/>
      <c r="D10" s="346">
        <v>9.5500000000000007</v>
      </c>
      <c r="E10" s="226"/>
      <c r="F10" s="346">
        <v>84.32</v>
      </c>
      <c r="G10" s="18"/>
      <c r="H10" s="18"/>
      <c r="I10" s="346">
        <v>26.16</v>
      </c>
      <c r="J10" s="276" t="s">
        <v>92</v>
      </c>
    </row>
    <row r="11" spans="1:29" ht="35.1" customHeight="1" x14ac:dyDescent="0.25">
      <c r="A11" s="280" t="s">
        <v>39</v>
      </c>
      <c r="B11" s="346">
        <v>33.21</v>
      </c>
      <c r="C11" s="226"/>
      <c r="D11" s="346">
        <v>17.350000000000001</v>
      </c>
      <c r="E11" s="226"/>
      <c r="F11" s="346">
        <v>60.74</v>
      </c>
      <c r="G11" s="18"/>
      <c r="H11" s="18"/>
      <c r="I11" s="346">
        <v>13.67</v>
      </c>
      <c r="J11" s="276" t="s">
        <v>93</v>
      </c>
    </row>
    <row r="12" spans="1:29" ht="35.1" customHeight="1" thickBot="1" x14ac:dyDescent="0.3">
      <c r="A12" s="280" t="s">
        <v>40</v>
      </c>
      <c r="B12" s="346">
        <v>35.5</v>
      </c>
      <c r="C12" s="226"/>
      <c r="D12" s="346">
        <v>19.87</v>
      </c>
      <c r="E12" s="226"/>
      <c r="F12" s="346">
        <v>55.13</v>
      </c>
      <c r="G12" s="18"/>
      <c r="H12" s="18"/>
      <c r="I12" s="346">
        <v>14.76</v>
      </c>
      <c r="J12" s="276" t="s">
        <v>94</v>
      </c>
    </row>
    <row r="13" spans="1:29" ht="35.1" customHeight="1" x14ac:dyDescent="0.25">
      <c r="A13" s="280" t="s">
        <v>41</v>
      </c>
      <c r="B13" s="346">
        <v>44.43</v>
      </c>
      <c r="C13" s="226"/>
      <c r="D13" s="346">
        <v>25.67</v>
      </c>
      <c r="E13" s="226"/>
      <c r="F13" s="346">
        <v>34.58</v>
      </c>
      <c r="G13" s="18"/>
      <c r="H13" s="18"/>
      <c r="I13" s="346">
        <v>6.41</v>
      </c>
      <c r="J13" s="276" t="s">
        <v>95</v>
      </c>
      <c r="AA13" s="95"/>
      <c r="AB13" s="95"/>
      <c r="AC13" s="95"/>
    </row>
    <row r="14" spans="1:29" ht="35.1" customHeight="1" x14ac:dyDescent="0.25">
      <c r="A14" s="280" t="s">
        <v>42</v>
      </c>
      <c r="B14" s="346">
        <v>43.8</v>
      </c>
      <c r="C14" s="226"/>
      <c r="D14" s="346">
        <v>26.93</v>
      </c>
      <c r="E14" s="226"/>
      <c r="F14" s="346">
        <v>38.979999999999997</v>
      </c>
      <c r="G14" s="18"/>
      <c r="H14" s="18"/>
      <c r="I14" s="346">
        <v>8.18</v>
      </c>
      <c r="J14" s="276" t="s">
        <v>96</v>
      </c>
    </row>
    <row r="15" spans="1:29" ht="35.1" customHeight="1" x14ac:dyDescent="0.25">
      <c r="A15" s="280" t="s">
        <v>43</v>
      </c>
      <c r="B15" s="346">
        <v>43.84</v>
      </c>
      <c r="C15" s="226"/>
      <c r="D15" s="346">
        <v>27</v>
      </c>
      <c r="E15" s="226"/>
      <c r="F15" s="346">
        <v>37.869999999999997</v>
      </c>
      <c r="G15" s="18"/>
      <c r="H15" s="18"/>
      <c r="I15" s="346">
        <v>8.33</v>
      </c>
      <c r="J15" s="276" t="s">
        <v>97</v>
      </c>
    </row>
    <row r="16" spans="1:29" ht="35.1" customHeight="1" x14ac:dyDescent="0.25">
      <c r="A16" s="280" t="s">
        <v>44</v>
      </c>
      <c r="B16" s="346">
        <v>39.47</v>
      </c>
      <c r="C16" s="226"/>
      <c r="D16" s="346">
        <v>23.19</v>
      </c>
      <c r="E16" s="226"/>
      <c r="F16" s="346">
        <v>44.97</v>
      </c>
      <c r="G16" s="18"/>
      <c r="H16" s="18"/>
      <c r="I16" s="346">
        <v>12.42</v>
      </c>
      <c r="J16" s="276" t="s">
        <v>98</v>
      </c>
    </row>
    <row r="17" spans="1:32" ht="35.1" customHeight="1" x14ac:dyDescent="0.25">
      <c r="A17" s="281" t="s">
        <v>64</v>
      </c>
      <c r="B17" s="346">
        <v>32.03</v>
      </c>
      <c r="C17" s="226"/>
      <c r="D17" s="346">
        <v>14.58</v>
      </c>
      <c r="E17" s="226"/>
      <c r="F17" s="346">
        <v>50.48</v>
      </c>
      <c r="G17" s="18"/>
      <c r="H17" s="18"/>
      <c r="I17" s="346">
        <v>12.4</v>
      </c>
      <c r="J17" s="84" t="s">
        <v>101</v>
      </c>
      <c r="R17" s="77"/>
      <c r="S17" s="77"/>
      <c r="T17" s="77"/>
      <c r="U17" s="77"/>
      <c r="V17" s="77"/>
      <c r="W17" s="77"/>
      <c r="X17" s="77"/>
      <c r="Y17" s="77"/>
      <c r="Z17" s="77"/>
    </row>
    <row r="18" spans="1:32" ht="35.1" customHeight="1" x14ac:dyDescent="0.25">
      <c r="A18" s="281" t="s">
        <v>45</v>
      </c>
      <c r="B18" s="346">
        <v>22.97</v>
      </c>
      <c r="C18" s="226"/>
      <c r="D18" s="346">
        <v>10.88</v>
      </c>
      <c r="E18" s="226"/>
      <c r="F18" s="346">
        <v>87.47</v>
      </c>
      <c r="G18" s="18"/>
      <c r="H18" s="18"/>
      <c r="I18" s="346">
        <v>36.35</v>
      </c>
      <c r="J18" s="84" t="s">
        <v>99</v>
      </c>
      <c r="Q18" s="97"/>
    </row>
    <row r="19" spans="1:32" ht="35.1" customHeight="1" thickBot="1" x14ac:dyDescent="0.3">
      <c r="A19" s="282" t="s">
        <v>65</v>
      </c>
      <c r="B19" s="347">
        <v>17.71</v>
      </c>
      <c r="C19" s="227"/>
      <c r="D19" s="347">
        <v>4.09</v>
      </c>
      <c r="E19" s="227"/>
      <c r="F19" s="347">
        <v>81.39</v>
      </c>
      <c r="G19" s="235"/>
      <c r="H19" s="235"/>
      <c r="I19" s="347">
        <v>31.09</v>
      </c>
      <c r="J19" s="86" t="s">
        <v>100</v>
      </c>
      <c r="O19" s="97"/>
      <c r="P19" s="97"/>
      <c r="Q19" s="77"/>
      <c r="AA19" s="97"/>
      <c r="AB19" s="97"/>
      <c r="AC19" s="97"/>
      <c r="AD19" s="97"/>
      <c r="AE19" s="97"/>
      <c r="AF19" s="97"/>
    </row>
    <row r="20" spans="1:32" ht="34.5" customHeight="1" thickTop="1" thickBot="1" x14ac:dyDescent="0.3">
      <c r="A20" s="268" t="s">
        <v>83</v>
      </c>
      <c r="B20" s="269">
        <f>SUM(B8:B19)/12</f>
        <v>31.235833333333332</v>
      </c>
      <c r="C20" s="270"/>
      <c r="D20" s="269">
        <f>SUM(D8:D19)/12</f>
        <v>15.655000000000001</v>
      </c>
      <c r="E20" s="270"/>
      <c r="F20" s="269">
        <f>SUM(F8:F19)/12</f>
        <v>62.872500000000002</v>
      </c>
      <c r="G20" s="270"/>
      <c r="H20" s="270"/>
      <c r="I20" s="269">
        <f>SUM(I8:I19)/12</f>
        <v>19.260833333333334</v>
      </c>
      <c r="J20" s="275" t="s">
        <v>102</v>
      </c>
      <c r="O20" s="77"/>
      <c r="P20" s="77"/>
      <c r="AA20" s="77"/>
      <c r="AB20" s="77"/>
      <c r="AC20" s="77"/>
      <c r="AD20" s="77"/>
      <c r="AE20" s="77"/>
      <c r="AF20" s="77"/>
    </row>
    <row r="21" spans="1:32" ht="25.5" customHeight="1" thickTop="1" x14ac:dyDescent="0.25">
      <c r="A21" s="436" t="s">
        <v>409</v>
      </c>
      <c r="B21" s="436"/>
      <c r="C21" s="436"/>
      <c r="D21" s="436"/>
      <c r="E21" s="47"/>
      <c r="F21" s="437" t="s">
        <v>326</v>
      </c>
      <c r="G21" s="437"/>
      <c r="H21" s="437"/>
      <c r="I21" s="437"/>
      <c r="J21" s="437"/>
    </row>
    <row r="22" spans="1:32" ht="35.25" customHeight="1" x14ac:dyDescent="0.25">
      <c r="A22" s="450" t="s">
        <v>335</v>
      </c>
      <c r="B22" s="450"/>
      <c r="C22" s="450"/>
      <c r="D22" s="450"/>
      <c r="E22" s="58"/>
      <c r="F22" s="451" t="s">
        <v>309</v>
      </c>
      <c r="G22" s="451"/>
      <c r="H22" s="451"/>
      <c r="I22" s="451"/>
      <c r="J22" s="451"/>
    </row>
    <row r="23" spans="1:32" ht="18" customHeight="1" x14ac:dyDescent="0.25">
      <c r="A23" s="57"/>
      <c r="B23" s="58"/>
      <c r="C23" s="58"/>
      <c r="D23" s="58"/>
      <c r="E23" s="58"/>
      <c r="F23" s="82"/>
      <c r="G23" s="82"/>
      <c r="H23" s="82"/>
      <c r="I23" s="82"/>
      <c r="J23" s="82"/>
    </row>
    <row r="24" spans="1:32" ht="17.25" customHeight="1" x14ac:dyDescent="0.25">
      <c r="D24" s="452"/>
      <c r="E24" s="452"/>
      <c r="F24" s="452"/>
      <c r="G24" s="452"/>
      <c r="H24" s="452"/>
      <c r="I24" s="452"/>
      <c r="J24" s="452"/>
    </row>
    <row r="25" spans="1:32" ht="26.2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</row>
    <row r="26" spans="1:32" ht="16.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</row>
    <row r="27" spans="1:32" ht="18.75" customHeight="1" x14ac:dyDescent="0.25">
      <c r="A27" s="52"/>
      <c r="B27" s="52"/>
      <c r="C27" s="52"/>
      <c r="D27" s="52"/>
      <c r="E27" s="52"/>
      <c r="F27" s="52"/>
      <c r="G27" s="52"/>
      <c r="H27" s="52"/>
      <c r="I27" s="52"/>
    </row>
    <row r="28" spans="1:32" ht="15.75" customHeight="1" x14ac:dyDescent="0.25">
      <c r="A28" s="52"/>
      <c r="B28" s="52"/>
      <c r="C28" s="52"/>
      <c r="D28" s="52"/>
      <c r="E28" s="52"/>
      <c r="F28" s="52"/>
      <c r="G28" s="52"/>
      <c r="H28" s="52"/>
      <c r="I28" s="52"/>
    </row>
    <row r="29" spans="1:32" ht="17.25" customHeight="1" x14ac:dyDescent="0.25">
      <c r="A29" s="224"/>
      <c r="B29" s="224"/>
      <c r="C29" s="224"/>
      <c r="D29" s="224"/>
      <c r="E29" s="224"/>
      <c r="F29" s="224"/>
      <c r="G29" s="224"/>
      <c r="H29" s="224"/>
      <c r="I29" s="224"/>
    </row>
    <row r="30" spans="1:32" ht="12.7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5.25" customHeight="1" x14ac:dyDescent="0.25">
      <c r="A31" s="224"/>
      <c r="B31" s="224"/>
      <c r="C31" s="224"/>
      <c r="D31" s="224"/>
      <c r="E31" s="224"/>
      <c r="F31" s="224"/>
      <c r="G31" s="224"/>
      <c r="H31" s="224"/>
      <c r="I31" s="224"/>
    </row>
    <row r="32" spans="1:32" ht="1.5" hidden="1" customHeight="1" x14ac:dyDescent="0.25">
      <c r="A32" s="224"/>
      <c r="B32" s="224"/>
      <c r="C32" s="224"/>
      <c r="D32" s="224"/>
      <c r="E32" s="224"/>
      <c r="F32" s="224"/>
      <c r="G32" s="224"/>
      <c r="H32" s="224"/>
      <c r="I32" s="224"/>
    </row>
    <row r="33" spans="1:10" ht="20.25" customHeight="1" x14ac:dyDescent="0.25">
      <c r="A33" s="44"/>
      <c r="B33" s="45"/>
      <c r="C33" s="45"/>
      <c r="D33" s="45"/>
      <c r="E33" s="45"/>
      <c r="F33" s="46"/>
      <c r="G33" s="46"/>
      <c r="H33" s="46"/>
      <c r="I33" s="46"/>
    </row>
    <row r="34" spans="1:10" ht="27.75" customHeight="1" x14ac:dyDescent="0.25">
      <c r="A34" s="453" t="s">
        <v>162</v>
      </c>
      <c r="B34" s="453"/>
      <c r="C34" s="453"/>
      <c r="D34" s="453"/>
      <c r="E34" s="48"/>
      <c r="F34" s="449" t="s">
        <v>398</v>
      </c>
      <c r="G34" s="449"/>
      <c r="H34" s="449"/>
      <c r="I34" s="449"/>
      <c r="J34" s="449"/>
    </row>
  </sheetData>
  <mergeCells count="15">
    <mergeCell ref="D24:J24"/>
    <mergeCell ref="F22:J22"/>
    <mergeCell ref="F34:J34"/>
    <mergeCell ref="A22:D22"/>
    <mergeCell ref="A34:D34"/>
    <mergeCell ref="A21:D21"/>
    <mergeCell ref="F21:J21"/>
    <mergeCell ref="J4:J7"/>
    <mergeCell ref="B4:D4"/>
    <mergeCell ref="A1:J1"/>
    <mergeCell ref="A2:J2"/>
    <mergeCell ref="F4:I4"/>
    <mergeCell ref="B5:D5"/>
    <mergeCell ref="F5:I5"/>
    <mergeCell ref="A4:A7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5"/>
  <sheetViews>
    <sheetView rightToLeft="1" view="pageBreakPreview" zoomScale="124" zoomScaleSheetLayoutView="124" workbookViewId="0">
      <selection activeCell="F5" sqref="F5:I5"/>
    </sheetView>
  </sheetViews>
  <sheetFormatPr defaultColWidth="9" defaultRowHeight="15.75" x14ac:dyDescent="0.25"/>
  <cols>
    <col min="1" max="1" width="15.875" style="20" customWidth="1"/>
    <col min="2" max="2" width="13.125" style="19" customWidth="1"/>
    <col min="3" max="3" width="0.5" style="19" customWidth="1"/>
    <col min="4" max="4" width="11.25" style="19" customWidth="1"/>
    <col min="5" max="5" width="0.625" style="19" customWidth="1"/>
    <col min="6" max="6" width="13.125" style="19" customWidth="1"/>
    <col min="7" max="7" width="2.75" style="19" hidden="1" customWidth="1"/>
    <col min="8" max="8" width="0.5" style="19" customWidth="1"/>
    <col min="9" max="9" width="12.625" style="19" customWidth="1"/>
    <col min="10" max="10" width="15" style="19" customWidth="1"/>
    <col min="11" max="14" width="9" style="19"/>
    <col min="15" max="15" width="9.375" style="19" bestFit="1" customWidth="1"/>
    <col min="16" max="16384" width="9" style="19"/>
  </cols>
  <sheetData>
    <row r="1" spans="1:29" ht="31.5" customHeight="1" x14ac:dyDescent="0.25">
      <c r="A1" s="438" t="s">
        <v>359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1.5" customHeight="1" x14ac:dyDescent="0.25">
      <c r="A2" s="439" t="s">
        <v>360</v>
      </c>
      <c r="B2" s="439"/>
      <c r="C2" s="439"/>
      <c r="D2" s="439"/>
      <c r="E2" s="439"/>
      <c r="F2" s="439"/>
      <c r="G2" s="439"/>
      <c r="H2" s="439"/>
      <c r="I2" s="439"/>
      <c r="J2" s="439"/>
    </row>
    <row r="3" spans="1:29" ht="26.1" customHeight="1" thickBot="1" x14ac:dyDescent="0.3">
      <c r="A3" s="43" t="s">
        <v>271</v>
      </c>
      <c r="B3" s="41"/>
      <c r="C3" s="41"/>
      <c r="D3" s="41"/>
      <c r="E3" s="41"/>
      <c r="F3" s="41"/>
      <c r="G3" s="41"/>
      <c r="H3" s="41"/>
      <c r="I3" s="41"/>
      <c r="J3" s="76" t="s">
        <v>272</v>
      </c>
    </row>
    <row r="4" spans="1:29" ht="35.25" customHeight="1" thickTop="1" x14ac:dyDescent="0.25">
      <c r="A4" s="440" t="s">
        <v>35</v>
      </c>
      <c r="B4" s="443" t="s">
        <v>333</v>
      </c>
      <c r="C4" s="443"/>
      <c r="D4" s="443"/>
      <c r="E4" s="406"/>
      <c r="F4" s="443" t="s">
        <v>338</v>
      </c>
      <c r="G4" s="443"/>
      <c r="H4" s="443"/>
      <c r="I4" s="443"/>
      <c r="J4" s="444" t="s">
        <v>87</v>
      </c>
    </row>
    <row r="5" spans="1:29" ht="34.5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3.25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334</v>
      </c>
      <c r="G6" s="298"/>
      <c r="H6" s="329"/>
      <c r="I6" s="287" t="s">
        <v>384</v>
      </c>
      <c r="J6" s="445"/>
    </row>
    <row r="7" spans="1:29" ht="26.1" customHeight="1" x14ac:dyDescent="0.25">
      <c r="A7" s="441"/>
      <c r="B7" s="456" t="s">
        <v>103</v>
      </c>
      <c r="C7" s="295"/>
      <c r="D7" s="456" t="s">
        <v>104</v>
      </c>
      <c r="E7" s="295"/>
      <c r="F7" s="456" t="s">
        <v>88</v>
      </c>
      <c r="G7" s="295"/>
      <c r="H7" s="295"/>
      <c r="I7" s="456" t="s">
        <v>89</v>
      </c>
      <c r="J7" s="445"/>
    </row>
    <row r="8" spans="1:29" ht="10.5" customHeight="1" x14ac:dyDescent="0.25">
      <c r="A8" s="442"/>
      <c r="B8" s="456"/>
      <c r="C8" s="295"/>
      <c r="D8" s="456"/>
      <c r="E8" s="295"/>
      <c r="F8" s="456"/>
      <c r="G8" s="295"/>
      <c r="H8" s="295"/>
      <c r="I8" s="456"/>
      <c r="J8" s="446"/>
    </row>
    <row r="9" spans="1:29" ht="35.1" customHeight="1" x14ac:dyDescent="0.25">
      <c r="A9" s="333" t="s">
        <v>36</v>
      </c>
      <c r="B9" s="345">
        <v>21.18</v>
      </c>
      <c r="C9" s="343"/>
      <c r="D9" s="345">
        <v>6.69</v>
      </c>
      <c r="E9" s="343"/>
      <c r="F9" s="345">
        <v>79.63</v>
      </c>
      <c r="G9" s="350"/>
      <c r="H9" s="343"/>
      <c r="I9" s="345">
        <v>27.01</v>
      </c>
      <c r="J9" s="78" t="s">
        <v>90</v>
      </c>
    </row>
    <row r="10" spans="1:29" ht="35.1" customHeight="1" x14ac:dyDescent="0.25">
      <c r="A10" s="63" t="s">
        <v>37</v>
      </c>
      <c r="B10" s="346">
        <v>20.77</v>
      </c>
      <c r="C10" s="226"/>
      <c r="D10" s="346">
        <v>7.16</v>
      </c>
      <c r="E10" s="226"/>
      <c r="F10" s="346">
        <v>82.67</v>
      </c>
      <c r="G10" s="99"/>
      <c r="H10" s="226"/>
      <c r="I10" s="346">
        <v>27.38</v>
      </c>
      <c r="J10" s="79" t="s">
        <v>91</v>
      </c>
    </row>
    <row r="11" spans="1:29" ht="35.1" customHeight="1" x14ac:dyDescent="0.25">
      <c r="A11" s="63" t="s">
        <v>38</v>
      </c>
      <c r="B11" s="346">
        <v>25.55</v>
      </c>
      <c r="C11" s="226"/>
      <c r="D11" s="346">
        <v>9.8800000000000008</v>
      </c>
      <c r="E11" s="226"/>
      <c r="F11" s="346">
        <v>73.36</v>
      </c>
      <c r="G11" s="99"/>
      <c r="H11" s="226"/>
      <c r="I11" s="346">
        <v>19.420000000000002</v>
      </c>
      <c r="J11" s="79" t="s">
        <v>92</v>
      </c>
    </row>
    <row r="12" spans="1:29" ht="35.1" customHeight="1" x14ac:dyDescent="0.25">
      <c r="A12" s="63" t="s">
        <v>39</v>
      </c>
      <c r="B12" s="346">
        <v>34.56</v>
      </c>
      <c r="C12" s="226"/>
      <c r="D12" s="346">
        <v>17.29</v>
      </c>
      <c r="E12" s="226"/>
      <c r="F12" s="346">
        <v>57.73</v>
      </c>
      <c r="G12" s="99"/>
      <c r="H12" s="226"/>
      <c r="I12" s="346">
        <v>11.44</v>
      </c>
      <c r="J12" s="79" t="s">
        <v>93</v>
      </c>
    </row>
    <row r="13" spans="1:29" ht="35.1" customHeight="1" thickBot="1" x14ac:dyDescent="0.3">
      <c r="A13" s="63" t="s">
        <v>40</v>
      </c>
      <c r="B13" s="346">
        <v>37.22</v>
      </c>
      <c r="C13" s="226"/>
      <c r="D13" s="346">
        <v>19.649999999999999</v>
      </c>
      <c r="E13" s="226"/>
      <c r="F13" s="346">
        <v>52.09</v>
      </c>
      <c r="G13" s="99"/>
      <c r="H13" s="226"/>
      <c r="I13" s="346">
        <v>10.71</v>
      </c>
      <c r="J13" s="79" t="s">
        <v>94</v>
      </c>
    </row>
    <row r="14" spans="1:29" ht="35.1" customHeight="1" x14ac:dyDescent="0.25">
      <c r="A14" s="63" t="s">
        <v>41</v>
      </c>
      <c r="B14" s="346">
        <v>45.79</v>
      </c>
      <c r="C14" s="226"/>
      <c r="D14" s="346">
        <v>26.44</v>
      </c>
      <c r="E14" s="226"/>
      <c r="F14" s="346">
        <v>26.99</v>
      </c>
      <c r="G14" s="99"/>
      <c r="H14" s="226"/>
      <c r="I14" s="346">
        <v>6.31</v>
      </c>
      <c r="J14" s="79" t="s">
        <v>95</v>
      </c>
      <c r="AA14" s="95"/>
      <c r="AB14" s="95"/>
      <c r="AC14" s="95"/>
    </row>
    <row r="15" spans="1:29" ht="35.1" customHeight="1" x14ac:dyDescent="0.25">
      <c r="A15" s="63" t="s">
        <v>42</v>
      </c>
      <c r="B15" s="346">
        <v>45.52</v>
      </c>
      <c r="C15" s="226"/>
      <c r="D15" s="346">
        <v>27.46</v>
      </c>
      <c r="E15" s="226"/>
      <c r="F15" s="346">
        <v>29.43</v>
      </c>
      <c r="G15" s="99"/>
      <c r="H15" s="226"/>
      <c r="I15" s="346">
        <v>7.66</v>
      </c>
      <c r="J15" s="79" t="s">
        <v>96</v>
      </c>
    </row>
    <row r="16" spans="1:29" ht="35.1" customHeight="1" x14ac:dyDescent="0.25">
      <c r="A16" s="63" t="s">
        <v>43</v>
      </c>
      <c r="B16" s="346">
        <v>45.61</v>
      </c>
      <c r="C16" s="226"/>
      <c r="D16" s="346">
        <v>27.07</v>
      </c>
      <c r="E16" s="226"/>
      <c r="F16" s="346">
        <v>29.58</v>
      </c>
      <c r="G16" s="99"/>
      <c r="H16" s="226"/>
      <c r="I16" s="346">
        <v>7.46</v>
      </c>
      <c r="J16" s="79" t="s">
        <v>97</v>
      </c>
    </row>
    <row r="17" spans="1:32" ht="35.1" customHeight="1" x14ac:dyDescent="0.25">
      <c r="A17" s="63" t="s">
        <v>44</v>
      </c>
      <c r="B17" s="346">
        <v>41.13</v>
      </c>
      <c r="C17" s="226"/>
      <c r="D17" s="346">
        <v>23.55</v>
      </c>
      <c r="E17" s="226"/>
      <c r="F17" s="346">
        <v>36.880000000000003</v>
      </c>
      <c r="G17" s="99"/>
      <c r="H17" s="226"/>
      <c r="I17" s="346">
        <v>10.76</v>
      </c>
      <c r="J17" s="79" t="s">
        <v>98</v>
      </c>
    </row>
    <row r="18" spans="1:32" ht="35.1" customHeight="1" x14ac:dyDescent="0.25">
      <c r="A18" s="64" t="s">
        <v>64</v>
      </c>
      <c r="B18" s="346">
        <v>33.56</v>
      </c>
      <c r="C18" s="226"/>
      <c r="D18" s="346">
        <v>15.28</v>
      </c>
      <c r="E18" s="226"/>
      <c r="F18" s="346">
        <v>44.6</v>
      </c>
      <c r="G18" s="99"/>
      <c r="H18" s="226"/>
      <c r="I18" s="346">
        <v>11.25</v>
      </c>
      <c r="J18" s="80" t="s">
        <v>101</v>
      </c>
      <c r="R18" s="93"/>
      <c r="S18" s="93"/>
      <c r="T18" s="93"/>
      <c r="U18" s="93"/>
      <c r="V18" s="93"/>
      <c r="W18" s="93"/>
      <c r="X18" s="93"/>
      <c r="Y18" s="93"/>
      <c r="Z18" s="93"/>
    </row>
    <row r="19" spans="1:32" ht="35.1" customHeight="1" x14ac:dyDescent="0.25">
      <c r="A19" s="64" t="s">
        <v>45</v>
      </c>
      <c r="B19" s="346">
        <v>25.13</v>
      </c>
      <c r="C19" s="226"/>
      <c r="D19" s="346">
        <v>11.76</v>
      </c>
      <c r="E19" s="226"/>
      <c r="F19" s="346">
        <v>73.930000000000007</v>
      </c>
      <c r="G19" s="99"/>
      <c r="H19" s="226"/>
      <c r="I19" s="346">
        <v>22.15</v>
      </c>
      <c r="J19" s="80" t="s">
        <v>99</v>
      </c>
      <c r="Q19" s="97"/>
    </row>
    <row r="20" spans="1:32" ht="35.1" customHeight="1" thickBot="1" x14ac:dyDescent="0.3">
      <c r="A20" s="236" t="s">
        <v>65</v>
      </c>
      <c r="B20" s="347">
        <v>18.989999999999998</v>
      </c>
      <c r="C20" s="227"/>
      <c r="D20" s="347">
        <v>4.3600000000000003</v>
      </c>
      <c r="E20" s="227"/>
      <c r="F20" s="347">
        <v>74.5</v>
      </c>
      <c r="G20" s="230"/>
      <c r="H20" s="227"/>
      <c r="I20" s="347">
        <v>26.31</v>
      </c>
      <c r="J20" s="98" t="s">
        <v>100</v>
      </c>
      <c r="O20" s="97"/>
      <c r="P20" s="97"/>
      <c r="Q20" s="93"/>
      <c r="AA20" s="97"/>
      <c r="AB20" s="97"/>
      <c r="AC20" s="97"/>
      <c r="AD20" s="97"/>
      <c r="AE20" s="97"/>
      <c r="AF20" s="97"/>
    </row>
    <row r="21" spans="1:32" ht="34.5" customHeight="1" thickTop="1" thickBot="1" x14ac:dyDescent="0.3">
      <c r="A21" s="268" t="s">
        <v>83</v>
      </c>
      <c r="B21" s="269">
        <f>SUM(B9:B20)/12</f>
        <v>32.917499999999997</v>
      </c>
      <c r="C21" s="270"/>
      <c r="D21" s="269">
        <f>SUM(D9:D20)/12</f>
        <v>16.3825</v>
      </c>
      <c r="E21" s="270"/>
      <c r="F21" s="269">
        <f>SUM(F9:F20)/12</f>
        <v>55.115833333333342</v>
      </c>
      <c r="G21" s="270"/>
      <c r="H21" s="270"/>
      <c r="I21" s="269">
        <f>SUM(I9:I20)/12</f>
        <v>15.655000000000001</v>
      </c>
      <c r="J21" s="275" t="s">
        <v>102</v>
      </c>
      <c r="O21" s="93"/>
      <c r="P21" s="93"/>
      <c r="AA21" s="93"/>
      <c r="AB21" s="93"/>
      <c r="AC21" s="93"/>
      <c r="AD21" s="93"/>
      <c r="AE21" s="93"/>
      <c r="AF21" s="93"/>
    </row>
    <row r="22" spans="1:32" ht="23.25" customHeight="1" thickTop="1" x14ac:dyDescent="0.25">
      <c r="A22" s="436" t="s">
        <v>409</v>
      </c>
      <c r="B22" s="436"/>
      <c r="C22" s="436"/>
      <c r="D22" s="436"/>
      <c r="E22" s="47"/>
      <c r="F22" s="437" t="s">
        <v>326</v>
      </c>
      <c r="G22" s="437"/>
      <c r="H22" s="437"/>
      <c r="I22" s="437"/>
      <c r="J22" s="437"/>
    </row>
    <row r="23" spans="1:32" ht="35.25" customHeight="1" x14ac:dyDescent="0.25">
      <c r="A23" s="450" t="s">
        <v>335</v>
      </c>
      <c r="B23" s="450"/>
      <c r="C23" s="450"/>
      <c r="D23" s="450"/>
      <c r="E23" s="116"/>
      <c r="F23" s="451" t="s">
        <v>309</v>
      </c>
      <c r="G23" s="451"/>
      <c r="H23" s="451"/>
      <c r="I23" s="451"/>
      <c r="J23" s="451"/>
    </row>
    <row r="24" spans="1:32" ht="18" customHeight="1" x14ac:dyDescent="0.25">
      <c r="A24" s="115"/>
      <c r="B24" s="116"/>
      <c r="C24" s="116"/>
      <c r="D24" s="116"/>
      <c r="E24" s="116"/>
      <c r="F24" s="82"/>
      <c r="G24" s="82"/>
      <c r="H24" s="82"/>
      <c r="I24" s="82"/>
      <c r="J24" s="82"/>
    </row>
    <row r="25" spans="1:32" ht="23.25" customHeight="1" x14ac:dyDescent="0.25">
      <c r="D25" s="452"/>
      <c r="E25" s="452"/>
      <c r="F25" s="452"/>
      <c r="G25" s="452"/>
      <c r="H25" s="452"/>
      <c r="I25" s="452"/>
      <c r="J25" s="452"/>
    </row>
    <row r="26" spans="1:32" ht="22.5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32" ht="17.25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32" ht="12.75" customHeight="1" x14ac:dyDescent="0.2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32" ht="12.7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12.7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12.7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32" ht="12.75" customHeight="1" x14ac:dyDescent="0.25">
      <c r="A32" s="228"/>
      <c r="B32" s="228"/>
      <c r="C32" s="228"/>
      <c r="D32" s="228"/>
      <c r="E32" s="228"/>
      <c r="F32" s="228"/>
      <c r="G32" s="228"/>
      <c r="H32" s="228"/>
      <c r="I32" s="228"/>
    </row>
    <row r="33" spans="1:10" ht="2.25" customHeight="1" x14ac:dyDescent="0.2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10" ht="15.75" customHeight="1" x14ac:dyDescent="0.25">
      <c r="A34" s="44"/>
      <c r="B34" s="45"/>
      <c r="C34" s="45"/>
      <c r="D34" s="45"/>
      <c r="E34" s="45"/>
      <c r="F34" s="46"/>
      <c r="G34" s="46"/>
      <c r="H34" s="46"/>
      <c r="I34" s="46"/>
    </row>
    <row r="35" spans="1:10" ht="33" customHeight="1" x14ac:dyDescent="0.25">
      <c r="A35" s="453" t="s">
        <v>162</v>
      </c>
      <c r="B35" s="453"/>
      <c r="C35" s="453"/>
      <c r="D35" s="453"/>
      <c r="E35" s="48"/>
      <c r="F35" s="449" t="s">
        <v>399</v>
      </c>
      <c r="G35" s="449"/>
      <c r="H35" s="449"/>
      <c r="I35" s="449"/>
      <c r="J35" s="449"/>
    </row>
  </sheetData>
  <mergeCells count="19">
    <mergeCell ref="D25:J25"/>
    <mergeCell ref="F35:J35"/>
    <mergeCell ref="F7:F8"/>
    <mergeCell ref="I7:I8"/>
    <mergeCell ref="A23:D23"/>
    <mergeCell ref="F23:J23"/>
    <mergeCell ref="A35:D35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="148" zoomScaleSheetLayoutView="148" workbookViewId="0">
      <selection activeCell="F5" sqref="F5:I5"/>
    </sheetView>
  </sheetViews>
  <sheetFormatPr defaultColWidth="9" defaultRowHeight="15.75" x14ac:dyDescent="0.25"/>
  <cols>
    <col min="1" max="1" width="14.75" style="20" customWidth="1"/>
    <col min="2" max="2" width="12.75" style="19" customWidth="1"/>
    <col min="3" max="3" width="0.5" style="19" customWidth="1"/>
    <col min="4" max="4" width="12.5" style="19" customWidth="1"/>
    <col min="5" max="5" width="0.375" style="19" customWidth="1"/>
    <col min="6" max="6" width="12.5" style="19" customWidth="1"/>
    <col min="7" max="7" width="2.75" style="19" hidden="1" customWidth="1"/>
    <col min="8" max="8" width="0.375" style="19" customWidth="1"/>
    <col min="9" max="9" width="12.375" style="19" customWidth="1"/>
    <col min="10" max="10" width="13.375" style="19" customWidth="1"/>
    <col min="11" max="14" width="9" style="19"/>
    <col min="15" max="15" width="9.375" style="19" bestFit="1" customWidth="1"/>
    <col min="16" max="16384" width="9" style="19"/>
  </cols>
  <sheetData>
    <row r="1" spans="1:29" ht="33.75" customHeight="1" x14ac:dyDescent="0.25">
      <c r="A1" s="438" t="s">
        <v>361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1.5" customHeight="1" x14ac:dyDescent="0.25">
      <c r="A2" s="439" t="s">
        <v>362</v>
      </c>
      <c r="B2" s="439"/>
      <c r="C2" s="439"/>
      <c r="D2" s="439"/>
      <c r="E2" s="439"/>
      <c r="F2" s="439"/>
      <c r="G2" s="439"/>
      <c r="H2" s="439"/>
      <c r="I2" s="439"/>
      <c r="J2" s="439"/>
    </row>
    <row r="3" spans="1:29" ht="26.1" customHeight="1" thickBot="1" x14ac:dyDescent="0.3">
      <c r="A3" s="43" t="s">
        <v>273</v>
      </c>
      <c r="B3" s="41"/>
      <c r="C3" s="41"/>
      <c r="D3" s="41"/>
      <c r="E3" s="41"/>
      <c r="F3" s="41"/>
      <c r="G3" s="41"/>
      <c r="H3" s="41"/>
      <c r="I3" s="41"/>
      <c r="J3" s="76" t="s">
        <v>274</v>
      </c>
    </row>
    <row r="4" spans="1:29" ht="39.75" customHeight="1" thickTop="1" x14ac:dyDescent="0.25">
      <c r="A4" s="440" t="s">
        <v>35</v>
      </c>
      <c r="B4" s="443" t="s">
        <v>333</v>
      </c>
      <c r="C4" s="443"/>
      <c r="D4" s="443"/>
      <c r="E4" s="409"/>
      <c r="F4" s="443" t="s">
        <v>337</v>
      </c>
      <c r="G4" s="443"/>
      <c r="H4" s="443"/>
      <c r="I4" s="443"/>
      <c r="J4" s="444" t="s">
        <v>87</v>
      </c>
    </row>
    <row r="5" spans="1:29" ht="34.5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7.75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334</v>
      </c>
      <c r="G6" s="298"/>
      <c r="H6" s="329"/>
      <c r="I6" s="287" t="s">
        <v>384</v>
      </c>
      <c r="J6" s="445"/>
    </row>
    <row r="7" spans="1:29" ht="32.25" customHeight="1" x14ac:dyDescent="0.25">
      <c r="A7" s="442"/>
      <c r="B7" s="341" t="s">
        <v>103</v>
      </c>
      <c r="C7" s="340"/>
      <c r="D7" s="341" t="s">
        <v>104</v>
      </c>
      <c r="E7" s="340"/>
      <c r="F7" s="341" t="s">
        <v>88</v>
      </c>
      <c r="G7" s="340"/>
      <c r="H7" s="340"/>
      <c r="I7" s="341" t="s">
        <v>89</v>
      </c>
      <c r="J7" s="446"/>
    </row>
    <row r="8" spans="1:29" ht="35.1" customHeight="1" x14ac:dyDescent="0.25">
      <c r="A8" s="333" t="s">
        <v>36</v>
      </c>
      <c r="B8" s="351">
        <v>19.95</v>
      </c>
      <c r="C8" s="343"/>
      <c r="D8" s="351">
        <v>6.53</v>
      </c>
      <c r="E8" s="343"/>
      <c r="F8" s="351">
        <v>85.49</v>
      </c>
      <c r="G8" s="350"/>
      <c r="H8" s="343"/>
      <c r="I8" s="351">
        <v>32.049999999999997</v>
      </c>
      <c r="J8" s="78" t="s">
        <v>90</v>
      </c>
    </row>
    <row r="9" spans="1:29" ht="35.1" customHeight="1" x14ac:dyDescent="0.25">
      <c r="A9" s="63" t="s">
        <v>37</v>
      </c>
      <c r="B9" s="299">
        <v>19.14</v>
      </c>
      <c r="C9" s="226"/>
      <c r="D9" s="299">
        <v>7.45</v>
      </c>
      <c r="E9" s="226"/>
      <c r="F9" s="299">
        <v>92.06</v>
      </c>
      <c r="G9" s="99"/>
      <c r="H9" s="226"/>
      <c r="I9" s="299">
        <v>36.31</v>
      </c>
      <c r="J9" s="79" t="s">
        <v>91</v>
      </c>
    </row>
    <row r="10" spans="1:29" ht="35.1" customHeight="1" x14ac:dyDescent="0.25">
      <c r="A10" s="63" t="s">
        <v>38</v>
      </c>
      <c r="B10" s="299">
        <v>24.18</v>
      </c>
      <c r="C10" s="226"/>
      <c r="D10" s="299">
        <v>9.44</v>
      </c>
      <c r="E10" s="226"/>
      <c r="F10" s="299">
        <v>79.14</v>
      </c>
      <c r="G10" s="99"/>
      <c r="H10" s="226"/>
      <c r="I10" s="299">
        <v>22.03</v>
      </c>
      <c r="J10" s="79" t="s">
        <v>92</v>
      </c>
    </row>
    <row r="11" spans="1:29" ht="35.1" customHeight="1" x14ac:dyDescent="0.25">
      <c r="A11" s="63" t="s">
        <v>39</v>
      </c>
      <c r="B11" s="299">
        <v>33.97</v>
      </c>
      <c r="C11" s="226"/>
      <c r="D11" s="299">
        <v>16.82</v>
      </c>
      <c r="E11" s="226"/>
      <c r="F11" s="299">
        <v>60.54</v>
      </c>
      <c r="G11" s="99"/>
      <c r="H11" s="226"/>
      <c r="I11" s="299">
        <v>11.63</v>
      </c>
      <c r="J11" s="79" t="s">
        <v>93</v>
      </c>
    </row>
    <row r="12" spans="1:29" ht="35.1" customHeight="1" thickBot="1" x14ac:dyDescent="0.3">
      <c r="A12" s="63" t="s">
        <v>40</v>
      </c>
      <c r="B12" s="299">
        <v>35.450000000000003</v>
      </c>
      <c r="C12" s="226"/>
      <c r="D12" s="299">
        <v>19.850000000000001</v>
      </c>
      <c r="E12" s="226"/>
      <c r="F12" s="299">
        <v>56.79</v>
      </c>
      <c r="G12" s="99"/>
      <c r="H12" s="226"/>
      <c r="I12" s="299">
        <v>13.8</v>
      </c>
      <c r="J12" s="79" t="s">
        <v>94</v>
      </c>
    </row>
    <row r="13" spans="1:29" ht="35.1" customHeight="1" x14ac:dyDescent="0.25">
      <c r="A13" s="63" t="s">
        <v>41</v>
      </c>
      <c r="B13" s="299">
        <v>45.1</v>
      </c>
      <c r="C13" s="226"/>
      <c r="D13" s="299">
        <v>26.91</v>
      </c>
      <c r="E13" s="226"/>
      <c r="F13" s="299">
        <v>25.82</v>
      </c>
      <c r="G13" s="99"/>
      <c r="H13" s="226"/>
      <c r="I13" s="299">
        <v>6.16</v>
      </c>
      <c r="J13" s="79" t="s">
        <v>95</v>
      </c>
      <c r="AA13" s="95"/>
      <c r="AB13" s="95"/>
      <c r="AC13" s="95"/>
    </row>
    <row r="14" spans="1:29" ht="35.1" customHeight="1" x14ac:dyDescent="0.25">
      <c r="A14" s="63" t="s">
        <v>42</v>
      </c>
      <c r="B14" s="299">
        <v>44.89</v>
      </c>
      <c r="C14" s="226"/>
      <c r="D14" s="299">
        <v>27.94</v>
      </c>
      <c r="E14" s="226"/>
      <c r="F14" s="299">
        <v>28.88</v>
      </c>
      <c r="G14" s="99"/>
      <c r="H14" s="226"/>
      <c r="I14" s="299">
        <v>7.27</v>
      </c>
      <c r="J14" s="79" t="s">
        <v>96</v>
      </c>
    </row>
    <row r="15" spans="1:29" ht="35.1" customHeight="1" x14ac:dyDescent="0.25">
      <c r="A15" s="63" t="s">
        <v>43</v>
      </c>
      <c r="B15" s="299">
        <v>45.19</v>
      </c>
      <c r="C15" s="226"/>
      <c r="D15" s="299">
        <v>27.47</v>
      </c>
      <c r="E15" s="226"/>
      <c r="F15" s="299">
        <v>29.99</v>
      </c>
      <c r="G15" s="99"/>
      <c r="H15" s="226"/>
      <c r="I15" s="299">
        <v>6.92</v>
      </c>
      <c r="J15" s="79" t="s">
        <v>97</v>
      </c>
    </row>
    <row r="16" spans="1:29" ht="35.1" customHeight="1" x14ac:dyDescent="0.25">
      <c r="A16" s="63" t="s">
        <v>44</v>
      </c>
      <c r="B16" s="299">
        <v>40.92</v>
      </c>
      <c r="C16" s="226"/>
      <c r="D16" s="299">
        <v>24.29</v>
      </c>
      <c r="E16" s="226"/>
      <c r="F16" s="299">
        <v>36.18</v>
      </c>
      <c r="G16" s="99"/>
      <c r="H16" s="226"/>
      <c r="I16" s="299">
        <v>10.26</v>
      </c>
      <c r="J16" s="79" t="s">
        <v>98</v>
      </c>
    </row>
    <row r="17" spans="1:32" ht="35.1" customHeight="1" x14ac:dyDescent="0.25">
      <c r="A17" s="64" t="s">
        <v>64</v>
      </c>
      <c r="B17" s="299">
        <v>33.090000000000003</v>
      </c>
      <c r="C17" s="226"/>
      <c r="D17" s="299">
        <v>15.44</v>
      </c>
      <c r="E17" s="226"/>
      <c r="F17" s="299">
        <v>40.26</v>
      </c>
      <c r="G17" s="99"/>
      <c r="H17" s="226"/>
      <c r="I17" s="299">
        <v>10.91</v>
      </c>
      <c r="J17" s="80" t="s">
        <v>101</v>
      </c>
      <c r="R17" s="93"/>
      <c r="S17" s="93"/>
      <c r="T17" s="93"/>
      <c r="U17" s="93"/>
      <c r="V17" s="93"/>
      <c r="W17" s="93"/>
      <c r="X17" s="93"/>
      <c r="Y17" s="93"/>
      <c r="Z17" s="93"/>
    </row>
    <row r="18" spans="1:32" ht="35.1" customHeight="1" x14ac:dyDescent="0.25">
      <c r="A18" s="64" t="s">
        <v>45</v>
      </c>
      <c r="B18" s="299">
        <v>24.19</v>
      </c>
      <c r="C18" s="226"/>
      <c r="D18" s="299">
        <v>10.81</v>
      </c>
      <c r="E18" s="226"/>
      <c r="F18" s="299">
        <v>79.11</v>
      </c>
      <c r="G18" s="99"/>
      <c r="H18" s="226"/>
      <c r="I18" s="299">
        <v>27.33</v>
      </c>
      <c r="J18" s="80" t="s">
        <v>99</v>
      </c>
      <c r="Q18" s="97"/>
    </row>
    <row r="19" spans="1:32" ht="35.1" customHeight="1" thickBot="1" x14ac:dyDescent="0.3">
      <c r="A19" s="236" t="s">
        <v>65</v>
      </c>
      <c r="B19" s="352">
        <v>18.2</v>
      </c>
      <c r="C19" s="227"/>
      <c r="D19" s="352">
        <v>3.68</v>
      </c>
      <c r="E19" s="227"/>
      <c r="F19" s="352">
        <v>89.58</v>
      </c>
      <c r="G19" s="230"/>
      <c r="H19" s="227"/>
      <c r="I19" s="352">
        <v>41.46</v>
      </c>
      <c r="J19" s="98" t="s">
        <v>100</v>
      </c>
      <c r="O19" s="97"/>
      <c r="P19" s="97"/>
      <c r="Q19" s="93"/>
      <c r="AA19" s="97"/>
      <c r="AB19" s="97"/>
      <c r="AC19" s="97"/>
      <c r="AD19" s="97"/>
      <c r="AE19" s="97"/>
      <c r="AF19" s="97"/>
    </row>
    <row r="20" spans="1:32" ht="34.5" customHeight="1" thickTop="1" thickBot="1" x14ac:dyDescent="0.3">
      <c r="A20" s="268" t="s">
        <v>83</v>
      </c>
      <c r="B20" s="269">
        <f>SUM(B8:B19)/12</f>
        <v>32.022500000000001</v>
      </c>
      <c r="C20" s="270"/>
      <c r="D20" s="269">
        <f>SUM(D8:D19)/12</f>
        <v>16.385833333333334</v>
      </c>
      <c r="E20" s="270"/>
      <c r="F20" s="269">
        <f>SUM(F8:F19)/12</f>
        <v>58.653333333333343</v>
      </c>
      <c r="G20" s="270"/>
      <c r="H20" s="270"/>
      <c r="I20" s="269">
        <f>SUM(I8:I19)/12</f>
        <v>18.844166666666663</v>
      </c>
      <c r="J20" s="275" t="s">
        <v>102</v>
      </c>
      <c r="O20" s="93"/>
      <c r="P20" s="93"/>
      <c r="AA20" s="93"/>
      <c r="AB20" s="93"/>
      <c r="AC20" s="93"/>
      <c r="AD20" s="93"/>
      <c r="AE20" s="93"/>
      <c r="AF20" s="93"/>
    </row>
    <row r="21" spans="1:32" ht="25.5" customHeight="1" thickTop="1" x14ac:dyDescent="0.25">
      <c r="A21" s="436" t="s">
        <v>409</v>
      </c>
      <c r="B21" s="436"/>
      <c r="C21" s="436"/>
      <c r="D21" s="436"/>
      <c r="E21" s="47"/>
      <c r="F21" s="437" t="s">
        <v>326</v>
      </c>
      <c r="G21" s="437"/>
      <c r="H21" s="437"/>
      <c r="I21" s="437"/>
      <c r="J21" s="437"/>
    </row>
    <row r="22" spans="1:32" ht="35.25" customHeight="1" x14ac:dyDescent="0.25">
      <c r="A22" s="450" t="s">
        <v>335</v>
      </c>
      <c r="B22" s="450"/>
      <c r="C22" s="450"/>
      <c r="D22" s="450"/>
      <c r="E22" s="116"/>
      <c r="F22" s="451" t="s">
        <v>309</v>
      </c>
      <c r="G22" s="451"/>
      <c r="H22" s="451"/>
      <c r="I22" s="451"/>
      <c r="J22" s="451"/>
    </row>
    <row r="23" spans="1:32" ht="11.25" customHeight="1" x14ac:dyDescent="0.25">
      <c r="A23" s="115"/>
      <c r="B23" s="116"/>
      <c r="C23" s="116"/>
      <c r="D23" s="116"/>
      <c r="E23" s="116"/>
      <c r="F23" s="82"/>
      <c r="G23" s="82"/>
      <c r="H23" s="82"/>
      <c r="I23" s="82"/>
      <c r="J23" s="82"/>
    </row>
    <row r="24" spans="1:32" ht="16.5" customHeight="1" x14ac:dyDescent="0.25">
      <c r="D24" s="452"/>
      <c r="E24" s="452"/>
      <c r="F24" s="452"/>
      <c r="G24" s="452"/>
      <c r="H24" s="452"/>
      <c r="I24" s="452"/>
      <c r="J24" s="452"/>
    </row>
    <row r="25" spans="1:32" ht="25.5" customHeight="1" x14ac:dyDescent="0.25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32" ht="15.75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32" ht="17.25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32" ht="17.25" customHeight="1" x14ac:dyDescent="0.2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32" ht="13.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12" hidden="1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11.2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32" ht="14.25" customHeight="1" x14ac:dyDescent="0.25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10" ht="15.75" customHeight="1" x14ac:dyDescent="0.25">
      <c r="A33" s="44"/>
      <c r="B33" s="45"/>
      <c r="C33" s="45"/>
      <c r="D33" s="45"/>
      <c r="E33" s="45"/>
      <c r="F33" s="46"/>
      <c r="G33" s="46"/>
      <c r="H33" s="46"/>
      <c r="I33" s="46"/>
    </row>
    <row r="34" spans="1:10" ht="33" customHeight="1" x14ac:dyDescent="0.25">
      <c r="A34" s="453" t="s">
        <v>162</v>
      </c>
      <c r="B34" s="453"/>
      <c r="C34" s="453"/>
      <c r="D34" s="453"/>
      <c r="E34" s="48"/>
      <c r="F34" s="449" t="s">
        <v>400</v>
      </c>
      <c r="G34" s="449"/>
      <c r="H34" s="449"/>
      <c r="I34" s="449"/>
      <c r="J34" s="449"/>
    </row>
  </sheetData>
  <mergeCells count="15">
    <mergeCell ref="D24:J24"/>
    <mergeCell ref="F34:J34"/>
    <mergeCell ref="A22:D22"/>
    <mergeCell ref="F22:J22"/>
    <mergeCell ref="A34:D34"/>
    <mergeCell ref="A21:D21"/>
    <mergeCell ref="F21:J21"/>
    <mergeCell ref="A1:J1"/>
    <mergeCell ref="A2:J2"/>
    <mergeCell ref="A4:A7"/>
    <mergeCell ref="B4:D4"/>
    <mergeCell ref="F4:I4"/>
    <mergeCell ref="J4:J7"/>
    <mergeCell ref="B5:D5"/>
    <mergeCell ref="F5:I5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4"/>
  <sheetViews>
    <sheetView rightToLeft="1" view="pageBreakPreview" zoomScale="190" zoomScaleSheetLayoutView="190" workbookViewId="0">
      <selection activeCell="F6" sqref="F6"/>
    </sheetView>
  </sheetViews>
  <sheetFormatPr defaultColWidth="9" defaultRowHeight="15.75" x14ac:dyDescent="0.25"/>
  <cols>
    <col min="1" max="1" width="15.5" style="20" customWidth="1"/>
    <col min="2" max="2" width="13" style="19" customWidth="1"/>
    <col min="3" max="3" width="0.375" style="19" customWidth="1"/>
    <col min="4" max="4" width="11.75" style="19" customWidth="1"/>
    <col min="5" max="5" width="0.375" style="19" customWidth="1"/>
    <col min="6" max="6" width="13.125" style="19" customWidth="1"/>
    <col min="7" max="7" width="2.75" style="19" hidden="1" customWidth="1"/>
    <col min="8" max="8" width="0.5" style="19" customWidth="1"/>
    <col min="9" max="9" width="12.75" style="19" customWidth="1"/>
    <col min="10" max="10" width="13.875" style="19" customWidth="1"/>
    <col min="11" max="14" width="9" style="19"/>
    <col min="15" max="15" width="9.375" style="19" bestFit="1" customWidth="1"/>
    <col min="16" max="16384" width="9" style="19"/>
  </cols>
  <sheetData>
    <row r="1" spans="1:29" ht="27.75" customHeight="1" x14ac:dyDescent="0.25">
      <c r="A1" s="438" t="s">
        <v>363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28.5" customHeight="1" x14ac:dyDescent="0.25">
      <c r="A2" s="439" t="s">
        <v>364</v>
      </c>
      <c r="B2" s="439"/>
      <c r="C2" s="439"/>
      <c r="D2" s="439"/>
      <c r="E2" s="439"/>
      <c r="F2" s="439"/>
      <c r="G2" s="439"/>
      <c r="H2" s="439"/>
      <c r="I2" s="439"/>
      <c r="J2" s="439"/>
    </row>
    <row r="3" spans="1:29" ht="26.1" customHeight="1" thickBot="1" x14ac:dyDescent="0.3">
      <c r="A3" s="43" t="s">
        <v>275</v>
      </c>
      <c r="B3" s="41"/>
      <c r="C3" s="41"/>
      <c r="D3" s="41"/>
      <c r="E3" s="41"/>
      <c r="F3" s="41"/>
      <c r="G3" s="41"/>
      <c r="H3" s="41"/>
      <c r="I3" s="41"/>
      <c r="J3" s="76" t="s">
        <v>276</v>
      </c>
    </row>
    <row r="4" spans="1:29" ht="36.75" customHeight="1" thickTop="1" x14ac:dyDescent="0.25">
      <c r="A4" s="440" t="s">
        <v>35</v>
      </c>
      <c r="B4" s="443" t="s">
        <v>333</v>
      </c>
      <c r="C4" s="443"/>
      <c r="D4" s="443"/>
      <c r="E4" s="426"/>
      <c r="F4" s="443" t="s">
        <v>337</v>
      </c>
      <c r="G4" s="443"/>
      <c r="H4" s="443"/>
      <c r="I4" s="443"/>
      <c r="J4" s="444" t="s">
        <v>87</v>
      </c>
    </row>
    <row r="5" spans="1:29" ht="42" customHeight="1" x14ac:dyDescent="0.25">
      <c r="A5" s="441"/>
      <c r="B5" s="447" t="s">
        <v>336</v>
      </c>
      <c r="C5" s="447"/>
      <c r="D5" s="447"/>
      <c r="E5" s="427"/>
      <c r="F5" s="448" t="s">
        <v>439</v>
      </c>
      <c r="G5" s="448"/>
      <c r="H5" s="448"/>
      <c r="I5" s="448"/>
      <c r="J5" s="445"/>
    </row>
    <row r="6" spans="1:29" ht="28.5" customHeight="1" x14ac:dyDescent="0.25">
      <c r="A6" s="441"/>
      <c r="B6" s="287" t="s">
        <v>49</v>
      </c>
      <c r="C6" s="425"/>
      <c r="D6" s="287" t="s">
        <v>50</v>
      </c>
      <c r="E6" s="425"/>
      <c r="F6" s="287" t="s">
        <v>334</v>
      </c>
      <c r="G6" s="298"/>
      <c r="H6" s="425"/>
      <c r="I6" s="287" t="s">
        <v>384</v>
      </c>
      <c r="J6" s="445"/>
    </row>
    <row r="7" spans="1:29" ht="26.1" customHeight="1" x14ac:dyDescent="0.25">
      <c r="A7" s="442"/>
      <c r="B7" s="431" t="s">
        <v>103</v>
      </c>
      <c r="C7" s="392"/>
      <c r="D7" s="431" t="s">
        <v>104</v>
      </c>
      <c r="E7" s="392"/>
      <c r="F7" s="431" t="s">
        <v>88</v>
      </c>
      <c r="G7" s="392"/>
      <c r="H7" s="392"/>
      <c r="I7" s="431" t="s">
        <v>89</v>
      </c>
      <c r="J7" s="446"/>
    </row>
    <row r="8" spans="1:29" ht="35.1" customHeight="1" x14ac:dyDescent="0.25">
      <c r="A8" s="333" t="s">
        <v>36</v>
      </c>
      <c r="B8" s="388">
        <v>19.52</v>
      </c>
      <c r="C8" s="389"/>
      <c r="D8" s="388">
        <v>7.55</v>
      </c>
      <c r="E8" s="389"/>
      <c r="F8" s="388">
        <v>89.03</v>
      </c>
      <c r="G8" s="100"/>
      <c r="H8" s="389"/>
      <c r="I8" s="388">
        <v>36.67</v>
      </c>
      <c r="J8" s="78" t="s">
        <v>90</v>
      </c>
    </row>
    <row r="9" spans="1:29" ht="35.1" customHeight="1" x14ac:dyDescent="0.25">
      <c r="A9" s="63" t="s">
        <v>37</v>
      </c>
      <c r="B9" s="346">
        <v>19.37</v>
      </c>
      <c r="C9" s="226"/>
      <c r="D9" s="346">
        <v>7.56</v>
      </c>
      <c r="E9" s="226"/>
      <c r="F9" s="346">
        <v>92.09</v>
      </c>
      <c r="G9" s="99"/>
      <c r="H9" s="226"/>
      <c r="I9" s="346">
        <v>37.67</v>
      </c>
      <c r="J9" s="79" t="s">
        <v>91</v>
      </c>
    </row>
    <row r="10" spans="1:29" ht="35.1" customHeight="1" x14ac:dyDescent="0.25">
      <c r="A10" s="63" t="s">
        <v>38</v>
      </c>
      <c r="B10" s="346">
        <v>24.08</v>
      </c>
      <c r="C10" s="226"/>
      <c r="D10" s="346">
        <v>9.48</v>
      </c>
      <c r="E10" s="226"/>
      <c r="F10" s="346">
        <v>83.82</v>
      </c>
      <c r="G10" s="99"/>
      <c r="H10" s="226"/>
      <c r="I10" s="346">
        <v>23.62</v>
      </c>
      <c r="J10" s="79" t="s">
        <v>92</v>
      </c>
    </row>
    <row r="11" spans="1:29" ht="35.1" customHeight="1" x14ac:dyDescent="0.25">
      <c r="A11" s="63" t="s">
        <v>39</v>
      </c>
      <c r="B11" s="346">
        <v>33.130000000000003</v>
      </c>
      <c r="C11" s="226"/>
      <c r="D11" s="346">
        <v>16.7</v>
      </c>
      <c r="E11" s="226"/>
      <c r="F11" s="346">
        <v>69.540000000000006</v>
      </c>
      <c r="G11" s="99"/>
      <c r="H11" s="226"/>
      <c r="I11" s="346">
        <v>14.39</v>
      </c>
      <c r="J11" s="79" t="s">
        <v>93</v>
      </c>
    </row>
    <row r="12" spans="1:29" ht="35.1" customHeight="1" thickBot="1" x14ac:dyDescent="0.3">
      <c r="A12" s="63" t="s">
        <v>40</v>
      </c>
      <c r="B12" s="346">
        <v>35.53</v>
      </c>
      <c r="C12" s="226"/>
      <c r="D12" s="346">
        <v>19.170000000000002</v>
      </c>
      <c r="E12" s="226"/>
      <c r="F12" s="346">
        <v>65.77</v>
      </c>
      <c r="G12" s="99"/>
      <c r="H12" s="226"/>
      <c r="I12" s="346">
        <v>14.21</v>
      </c>
      <c r="J12" s="79" t="s">
        <v>94</v>
      </c>
    </row>
    <row r="13" spans="1:29" ht="35.1" customHeight="1" x14ac:dyDescent="0.25">
      <c r="A13" s="63" t="s">
        <v>41</v>
      </c>
      <c r="B13" s="346">
        <v>44.06</v>
      </c>
      <c r="C13" s="226"/>
      <c r="D13" s="346">
        <v>26.31</v>
      </c>
      <c r="E13" s="226"/>
      <c r="F13" s="346">
        <v>34.49</v>
      </c>
      <c r="G13" s="99"/>
      <c r="H13" s="226"/>
      <c r="I13" s="346">
        <v>7.04</v>
      </c>
      <c r="J13" s="79" t="s">
        <v>95</v>
      </c>
      <c r="AA13" s="95"/>
      <c r="AB13" s="95"/>
      <c r="AC13" s="95"/>
    </row>
    <row r="14" spans="1:29" ht="35.1" customHeight="1" x14ac:dyDescent="0.25">
      <c r="A14" s="63" t="s">
        <v>42</v>
      </c>
      <c r="B14" s="346">
        <v>44.14</v>
      </c>
      <c r="C14" s="226"/>
      <c r="D14" s="346">
        <v>27.23</v>
      </c>
      <c r="E14" s="226"/>
      <c r="F14" s="346">
        <v>36.68</v>
      </c>
      <c r="G14" s="99"/>
      <c r="H14" s="226"/>
      <c r="I14" s="346">
        <v>8.57</v>
      </c>
      <c r="J14" s="79" t="s">
        <v>96</v>
      </c>
    </row>
    <row r="15" spans="1:29" ht="35.1" customHeight="1" x14ac:dyDescent="0.25">
      <c r="A15" s="63" t="s">
        <v>43</v>
      </c>
      <c r="B15" s="346">
        <v>44.27</v>
      </c>
      <c r="C15" s="226"/>
      <c r="D15" s="346">
        <v>27.08</v>
      </c>
      <c r="E15" s="226"/>
      <c r="F15" s="346">
        <v>37.58</v>
      </c>
      <c r="G15" s="99"/>
      <c r="H15" s="226"/>
      <c r="I15" s="346">
        <v>8.89</v>
      </c>
      <c r="J15" s="79" t="s">
        <v>97</v>
      </c>
    </row>
    <row r="16" spans="1:29" ht="35.1" customHeight="1" x14ac:dyDescent="0.25">
      <c r="A16" s="63" t="s">
        <v>44</v>
      </c>
      <c r="B16" s="346">
        <v>39.81</v>
      </c>
      <c r="C16" s="226"/>
      <c r="D16" s="346">
        <v>23.52</v>
      </c>
      <c r="E16" s="226"/>
      <c r="F16" s="346">
        <v>42.96</v>
      </c>
      <c r="G16" s="99"/>
      <c r="H16" s="226"/>
      <c r="I16" s="346">
        <v>11.8</v>
      </c>
      <c r="J16" s="79" t="s">
        <v>98</v>
      </c>
    </row>
    <row r="17" spans="1:32" ht="35.1" customHeight="1" x14ac:dyDescent="0.25">
      <c r="A17" s="64" t="s">
        <v>64</v>
      </c>
      <c r="B17" s="346">
        <v>32.42</v>
      </c>
      <c r="C17" s="226"/>
      <c r="D17" s="346">
        <v>15.43</v>
      </c>
      <c r="E17" s="226"/>
      <c r="F17" s="346">
        <v>52.63</v>
      </c>
      <c r="G17" s="99"/>
      <c r="H17" s="226"/>
      <c r="I17" s="346">
        <v>12.18</v>
      </c>
      <c r="J17" s="80" t="s">
        <v>101</v>
      </c>
      <c r="R17" s="93"/>
      <c r="S17" s="93"/>
      <c r="T17" s="93"/>
      <c r="U17" s="93"/>
      <c r="V17" s="93"/>
      <c r="W17" s="93"/>
      <c r="X17" s="93"/>
      <c r="Y17" s="93"/>
      <c r="Z17" s="93"/>
    </row>
    <row r="18" spans="1:32" ht="35.1" customHeight="1" x14ac:dyDescent="0.25">
      <c r="A18" s="64" t="s">
        <v>45</v>
      </c>
      <c r="B18" s="346">
        <v>23.92</v>
      </c>
      <c r="C18" s="226"/>
      <c r="D18" s="346">
        <v>11.54</v>
      </c>
      <c r="E18" s="226"/>
      <c r="F18" s="346">
        <v>86.51</v>
      </c>
      <c r="G18" s="99"/>
      <c r="H18" s="226"/>
      <c r="I18" s="346">
        <v>32.369999999999997</v>
      </c>
      <c r="J18" s="80" t="s">
        <v>99</v>
      </c>
      <c r="Q18" s="97"/>
    </row>
    <row r="19" spans="1:32" ht="35.1" customHeight="1" thickBot="1" x14ac:dyDescent="0.3">
      <c r="A19" s="236" t="s">
        <v>65</v>
      </c>
      <c r="B19" s="347">
        <v>18.350000000000001</v>
      </c>
      <c r="C19" s="227"/>
      <c r="D19" s="347">
        <v>5.28</v>
      </c>
      <c r="E19" s="227"/>
      <c r="F19" s="347">
        <v>80.59</v>
      </c>
      <c r="G19" s="230"/>
      <c r="H19" s="227"/>
      <c r="I19" s="347">
        <v>30.79</v>
      </c>
      <c r="J19" s="98" t="s">
        <v>100</v>
      </c>
      <c r="O19" s="97"/>
      <c r="P19" s="97"/>
      <c r="Q19" s="93"/>
      <c r="AA19" s="97"/>
      <c r="AB19" s="97"/>
      <c r="AC19" s="97"/>
      <c r="AD19" s="97"/>
      <c r="AE19" s="97"/>
      <c r="AF19" s="97"/>
    </row>
    <row r="20" spans="1:32" ht="34.5" customHeight="1" thickTop="1" thickBot="1" x14ac:dyDescent="0.3">
      <c r="A20" s="268" t="s">
        <v>83</v>
      </c>
      <c r="B20" s="269">
        <f>SUM(B8:B19)/12</f>
        <v>31.55</v>
      </c>
      <c r="C20" s="270"/>
      <c r="D20" s="269">
        <f>SUM(D8:D19)/12</f>
        <v>16.404166666666665</v>
      </c>
      <c r="E20" s="270"/>
      <c r="F20" s="269">
        <f>SUM(F8:F19)/12</f>
        <v>64.307500000000005</v>
      </c>
      <c r="G20" s="270"/>
      <c r="H20" s="270"/>
      <c r="I20" s="269">
        <f>SUM(I8:I19)/12</f>
        <v>19.850000000000001</v>
      </c>
      <c r="J20" s="275" t="s">
        <v>102</v>
      </c>
      <c r="O20" s="93"/>
      <c r="P20" s="93"/>
      <c r="AA20" s="93"/>
      <c r="AB20" s="93"/>
      <c r="AC20" s="93"/>
      <c r="AD20" s="93"/>
      <c r="AE20" s="93"/>
      <c r="AF20" s="93"/>
    </row>
    <row r="21" spans="1:32" ht="24.75" customHeight="1" thickTop="1" x14ac:dyDescent="0.25">
      <c r="A21" s="436" t="s">
        <v>409</v>
      </c>
      <c r="B21" s="436"/>
      <c r="C21" s="436"/>
      <c r="D21" s="436"/>
      <c r="E21" s="47"/>
      <c r="F21" s="437" t="s">
        <v>326</v>
      </c>
      <c r="G21" s="437"/>
      <c r="H21" s="437"/>
      <c r="I21" s="437"/>
      <c r="J21" s="437"/>
    </row>
    <row r="22" spans="1:32" ht="35.25" customHeight="1" x14ac:dyDescent="0.25">
      <c r="A22" s="450" t="s">
        <v>335</v>
      </c>
      <c r="B22" s="450"/>
      <c r="C22" s="450"/>
      <c r="D22" s="450"/>
      <c r="E22" s="116"/>
      <c r="F22" s="451" t="s">
        <v>309</v>
      </c>
      <c r="G22" s="451"/>
      <c r="H22" s="451"/>
      <c r="I22" s="451"/>
      <c r="J22" s="451"/>
    </row>
    <row r="23" spans="1:32" ht="12.75" customHeight="1" x14ac:dyDescent="0.25">
      <c r="A23" s="115"/>
      <c r="B23" s="116"/>
      <c r="C23" s="116"/>
      <c r="D23" s="116"/>
      <c r="E23" s="116"/>
      <c r="F23" s="82"/>
      <c r="G23" s="82"/>
      <c r="H23" s="82"/>
      <c r="I23" s="82"/>
      <c r="J23" s="82"/>
    </row>
    <row r="24" spans="1:32" ht="15.75" customHeight="1" x14ac:dyDescent="0.25">
      <c r="D24" s="452"/>
      <c r="E24" s="452"/>
      <c r="F24" s="452"/>
      <c r="G24" s="452"/>
      <c r="H24" s="452"/>
      <c r="I24" s="452"/>
      <c r="J24" s="452"/>
    </row>
    <row r="25" spans="1:32" ht="17.25" customHeight="1" x14ac:dyDescent="0.25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32" ht="17.25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32" ht="15.75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32" ht="15.75" customHeight="1" x14ac:dyDescent="0.2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32" ht="15.7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32" ht="15.7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32" ht="15.7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32" ht="16.5" customHeight="1" x14ac:dyDescent="0.25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10" ht="8.25" customHeight="1" x14ac:dyDescent="0.25">
      <c r="A33" s="44"/>
      <c r="B33" s="45"/>
      <c r="C33" s="45"/>
      <c r="D33" s="45"/>
      <c r="E33" s="45"/>
      <c r="F33" s="46"/>
      <c r="G33" s="46"/>
      <c r="H33" s="46"/>
      <c r="I33" s="46"/>
    </row>
    <row r="34" spans="1:10" ht="33" customHeight="1" x14ac:dyDescent="0.25">
      <c r="A34" s="453" t="s">
        <v>162</v>
      </c>
      <c r="B34" s="453"/>
      <c r="C34" s="453"/>
      <c r="D34" s="453"/>
      <c r="E34" s="48"/>
      <c r="F34" s="449" t="s">
        <v>307</v>
      </c>
      <c r="G34" s="449"/>
      <c r="H34" s="449"/>
      <c r="I34" s="449"/>
      <c r="J34" s="449"/>
    </row>
  </sheetData>
  <mergeCells count="15">
    <mergeCell ref="A21:D21"/>
    <mergeCell ref="F21:J21"/>
    <mergeCell ref="D24:J24"/>
    <mergeCell ref="F34:J34"/>
    <mergeCell ref="A22:D22"/>
    <mergeCell ref="F22:J22"/>
    <mergeCell ref="A34:D34"/>
    <mergeCell ref="A1:J1"/>
    <mergeCell ref="A2:J2"/>
    <mergeCell ref="A4:A7"/>
    <mergeCell ref="B4:D4"/>
    <mergeCell ref="F4:I4"/>
    <mergeCell ref="J4:J7"/>
    <mergeCell ref="B5:D5"/>
    <mergeCell ref="F5:I5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1"/>
  <sheetViews>
    <sheetView rightToLeft="1" view="pageBreakPreview" zoomScale="154" zoomScaleSheetLayoutView="154" workbookViewId="0">
      <selection activeCell="P5" sqref="P5"/>
    </sheetView>
  </sheetViews>
  <sheetFormatPr defaultColWidth="9" defaultRowHeight="15.75" x14ac:dyDescent="0.25"/>
  <cols>
    <col min="1" max="1" width="12.875" style="20" customWidth="1"/>
    <col min="2" max="2" width="13.75" style="19" customWidth="1"/>
    <col min="3" max="3" width="0.5" style="19" customWidth="1"/>
    <col min="4" max="4" width="12.875" style="19" customWidth="1"/>
    <col min="5" max="5" width="0.5" style="19" customWidth="1"/>
    <col min="6" max="6" width="12.875" style="19" customWidth="1"/>
    <col min="7" max="7" width="2.75" style="19" hidden="1" customWidth="1"/>
    <col min="8" max="8" width="0.5" style="19" customWidth="1"/>
    <col min="9" max="9" width="12.5" style="19" customWidth="1"/>
    <col min="10" max="10" width="12.25" style="19" customWidth="1"/>
    <col min="11" max="14" width="9" style="19"/>
    <col min="15" max="15" width="9.375" style="19" bestFit="1" customWidth="1"/>
    <col min="16" max="16384" width="9" style="19"/>
  </cols>
  <sheetData>
    <row r="1" spans="1:29" ht="30.75" customHeight="1" x14ac:dyDescent="0.25">
      <c r="A1" s="438" t="s">
        <v>411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29" ht="35.25" customHeight="1" x14ac:dyDescent="0.25">
      <c r="A2" s="439" t="s">
        <v>410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29" ht="26.1" customHeight="1" thickBot="1" x14ac:dyDescent="0.3">
      <c r="A3" s="43" t="s">
        <v>277</v>
      </c>
      <c r="B3" s="41"/>
      <c r="C3" s="41"/>
      <c r="D3" s="41"/>
      <c r="E3" s="41"/>
      <c r="F3" s="41"/>
      <c r="G3" s="41"/>
      <c r="H3" s="41"/>
      <c r="I3" s="41"/>
      <c r="J3" s="76" t="s">
        <v>278</v>
      </c>
    </row>
    <row r="4" spans="1:29" ht="36" customHeight="1" thickTop="1" x14ac:dyDescent="0.25">
      <c r="A4" s="440" t="s">
        <v>35</v>
      </c>
      <c r="B4" s="443" t="s">
        <v>333</v>
      </c>
      <c r="C4" s="443"/>
      <c r="D4" s="443"/>
      <c r="E4" s="406"/>
      <c r="F4" s="443" t="s">
        <v>338</v>
      </c>
      <c r="G4" s="443"/>
      <c r="H4" s="443"/>
      <c r="I4" s="443"/>
      <c r="J4" s="444" t="s">
        <v>87</v>
      </c>
    </row>
    <row r="5" spans="1:29" ht="39.75" customHeight="1" x14ac:dyDescent="0.25">
      <c r="A5" s="441"/>
      <c r="B5" s="447" t="s">
        <v>336</v>
      </c>
      <c r="C5" s="447"/>
      <c r="D5" s="447"/>
      <c r="E5" s="411"/>
      <c r="F5" s="448" t="s">
        <v>439</v>
      </c>
      <c r="G5" s="448"/>
      <c r="H5" s="448"/>
      <c r="I5" s="448"/>
      <c r="J5" s="445"/>
    </row>
    <row r="6" spans="1:29" ht="24" customHeight="1" x14ac:dyDescent="0.25">
      <c r="A6" s="441"/>
      <c r="B6" s="287" t="s">
        <v>49</v>
      </c>
      <c r="C6" s="329"/>
      <c r="D6" s="287" t="s">
        <v>50</v>
      </c>
      <c r="E6" s="329"/>
      <c r="F6" s="287" t="s">
        <v>163</v>
      </c>
      <c r="G6" s="298"/>
      <c r="H6" s="329"/>
      <c r="I6" s="287" t="s">
        <v>384</v>
      </c>
      <c r="J6" s="445"/>
    </row>
    <row r="7" spans="1:29" ht="26.1" customHeight="1" x14ac:dyDescent="0.25">
      <c r="A7" s="441"/>
      <c r="B7" s="456" t="s">
        <v>103</v>
      </c>
      <c r="C7" s="330"/>
      <c r="D7" s="456" t="s">
        <v>104</v>
      </c>
      <c r="E7" s="330"/>
      <c r="F7" s="456" t="s">
        <v>88</v>
      </c>
      <c r="G7" s="330"/>
      <c r="H7" s="330"/>
      <c r="I7" s="456" t="s">
        <v>89</v>
      </c>
      <c r="J7" s="445"/>
    </row>
    <row r="8" spans="1:29" ht="16.5" customHeight="1" x14ac:dyDescent="0.25">
      <c r="A8" s="442"/>
      <c r="B8" s="456"/>
      <c r="C8" s="340"/>
      <c r="D8" s="456"/>
      <c r="E8" s="340"/>
      <c r="F8" s="456"/>
      <c r="G8" s="340"/>
      <c r="H8" s="340"/>
      <c r="I8" s="456"/>
      <c r="J8" s="446"/>
    </row>
    <row r="9" spans="1:29" ht="35.1" customHeight="1" x14ac:dyDescent="0.25">
      <c r="A9" s="367" t="s">
        <v>36</v>
      </c>
      <c r="B9" s="345">
        <v>18.399999999999999</v>
      </c>
      <c r="C9" s="343"/>
      <c r="D9" s="345">
        <v>6.37</v>
      </c>
      <c r="E9" s="343"/>
      <c r="F9" s="345">
        <v>97.16</v>
      </c>
      <c r="G9" s="350"/>
      <c r="H9" s="343"/>
      <c r="I9" s="345">
        <v>42.14</v>
      </c>
      <c r="J9" s="78" t="s">
        <v>90</v>
      </c>
    </row>
    <row r="10" spans="1:29" ht="35.1" customHeight="1" x14ac:dyDescent="0.25">
      <c r="A10" s="368" t="s">
        <v>37</v>
      </c>
      <c r="B10" s="346">
        <v>18.91</v>
      </c>
      <c r="C10" s="226"/>
      <c r="D10" s="346">
        <v>7.14</v>
      </c>
      <c r="E10" s="226"/>
      <c r="F10" s="346">
        <v>95.27</v>
      </c>
      <c r="G10" s="99"/>
      <c r="H10" s="226"/>
      <c r="I10" s="346">
        <v>42.13</v>
      </c>
      <c r="J10" s="79" t="s">
        <v>91</v>
      </c>
    </row>
    <row r="11" spans="1:29" ht="35.1" customHeight="1" x14ac:dyDescent="0.25">
      <c r="A11" s="368" t="s">
        <v>38</v>
      </c>
      <c r="B11" s="346">
        <v>22.9</v>
      </c>
      <c r="C11" s="226"/>
      <c r="D11" s="346">
        <v>9.5</v>
      </c>
      <c r="E11" s="226"/>
      <c r="F11" s="346">
        <v>80.349999999999994</v>
      </c>
      <c r="G11" s="99"/>
      <c r="H11" s="226"/>
      <c r="I11" s="346">
        <v>25.76</v>
      </c>
      <c r="J11" s="79" t="s">
        <v>92</v>
      </c>
    </row>
    <row r="12" spans="1:29" ht="35.1" customHeight="1" x14ac:dyDescent="0.25">
      <c r="A12" s="368" t="s">
        <v>39</v>
      </c>
      <c r="B12" s="346">
        <v>33.49</v>
      </c>
      <c r="C12" s="226"/>
      <c r="D12" s="346">
        <v>17.46</v>
      </c>
      <c r="E12" s="226"/>
      <c r="F12" s="346">
        <v>68.83</v>
      </c>
      <c r="G12" s="99"/>
      <c r="H12" s="226"/>
      <c r="I12" s="346">
        <v>14.81</v>
      </c>
      <c r="J12" s="79" t="s">
        <v>93</v>
      </c>
    </row>
    <row r="13" spans="1:29" ht="35.1" customHeight="1" thickBot="1" x14ac:dyDescent="0.3">
      <c r="A13" s="368" t="s">
        <v>40</v>
      </c>
      <c r="B13" s="346">
        <v>35.159999999999997</v>
      </c>
      <c r="C13" s="226"/>
      <c r="D13" s="346">
        <v>20.21</v>
      </c>
      <c r="E13" s="226"/>
      <c r="F13" s="346">
        <v>58.89</v>
      </c>
      <c r="G13" s="99"/>
      <c r="H13" s="226"/>
      <c r="I13" s="346">
        <v>15.81</v>
      </c>
      <c r="J13" s="79" t="s">
        <v>94</v>
      </c>
    </row>
    <row r="14" spans="1:29" ht="35.1" customHeight="1" x14ac:dyDescent="0.25">
      <c r="A14" s="368" t="s">
        <v>41</v>
      </c>
      <c r="B14" s="346">
        <v>45.35</v>
      </c>
      <c r="C14" s="226"/>
      <c r="D14" s="346">
        <v>27.42</v>
      </c>
      <c r="E14" s="226"/>
      <c r="F14" s="346">
        <v>25.45</v>
      </c>
      <c r="G14" s="99"/>
      <c r="H14" s="226"/>
      <c r="I14" s="346">
        <v>6.18</v>
      </c>
      <c r="J14" s="79" t="s">
        <v>95</v>
      </c>
      <c r="AA14" s="95"/>
      <c r="AB14" s="95"/>
      <c r="AC14" s="95"/>
    </row>
    <row r="15" spans="1:29" ht="35.1" customHeight="1" x14ac:dyDescent="0.25">
      <c r="A15" s="368" t="s">
        <v>42</v>
      </c>
      <c r="B15" s="346">
        <v>43.55</v>
      </c>
      <c r="C15" s="226"/>
      <c r="D15" s="346">
        <v>29.75</v>
      </c>
      <c r="E15" s="226"/>
      <c r="F15" s="346">
        <v>29.33</v>
      </c>
      <c r="G15" s="99"/>
      <c r="H15" s="226"/>
      <c r="I15" s="346">
        <v>8.3000000000000007</v>
      </c>
      <c r="J15" s="79" t="s">
        <v>96</v>
      </c>
    </row>
    <row r="16" spans="1:29" ht="35.1" customHeight="1" x14ac:dyDescent="0.25">
      <c r="A16" s="368" t="s">
        <v>43</v>
      </c>
      <c r="B16" s="346">
        <v>45.39</v>
      </c>
      <c r="C16" s="226"/>
      <c r="D16" s="346">
        <v>28.85</v>
      </c>
      <c r="E16" s="226"/>
      <c r="F16" s="346">
        <v>29.93</v>
      </c>
      <c r="G16" s="99"/>
      <c r="H16" s="226"/>
      <c r="I16" s="346">
        <v>7.38</v>
      </c>
      <c r="J16" s="79" t="s">
        <v>97</v>
      </c>
    </row>
    <row r="17" spans="1:32" ht="35.1" customHeight="1" x14ac:dyDescent="0.25">
      <c r="A17" s="368" t="s">
        <v>44</v>
      </c>
      <c r="B17" s="346">
        <v>40.200000000000003</v>
      </c>
      <c r="C17" s="226"/>
      <c r="D17" s="346">
        <v>24.73</v>
      </c>
      <c r="E17" s="226"/>
      <c r="F17" s="346">
        <v>35.31</v>
      </c>
      <c r="G17" s="99"/>
      <c r="H17" s="226"/>
      <c r="I17" s="346">
        <v>11.84</v>
      </c>
      <c r="J17" s="79" t="s">
        <v>98</v>
      </c>
    </row>
    <row r="18" spans="1:32" ht="35.1" customHeight="1" x14ac:dyDescent="0.25">
      <c r="A18" s="368" t="s">
        <v>64</v>
      </c>
      <c r="B18" s="346">
        <v>32.380000000000003</v>
      </c>
      <c r="C18" s="226"/>
      <c r="D18" s="346">
        <v>15.65</v>
      </c>
      <c r="E18" s="226"/>
      <c r="F18" s="346">
        <v>39.56</v>
      </c>
      <c r="G18" s="99"/>
      <c r="H18" s="226"/>
      <c r="I18" s="346">
        <v>10.45</v>
      </c>
      <c r="J18" s="80" t="s">
        <v>101</v>
      </c>
      <c r="R18" s="93"/>
      <c r="S18" s="93"/>
      <c r="T18" s="93"/>
      <c r="U18" s="93"/>
      <c r="V18" s="93"/>
      <c r="W18" s="93"/>
      <c r="X18" s="93"/>
      <c r="Y18" s="93"/>
      <c r="Z18" s="93"/>
    </row>
    <row r="19" spans="1:32" ht="35.1" customHeight="1" x14ac:dyDescent="0.25">
      <c r="A19" s="368" t="s">
        <v>45</v>
      </c>
      <c r="B19" s="346">
        <v>22.59</v>
      </c>
      <c r="C19" s="226"/>
      <c r="D19" s="346">
        <v>10.42</v>
      </c>
      <c r="E19" s="226"/>
      <c r="F19" s="346">
        <v>95.4</v>
      </c>
      <c r="G19" s="99"/>
      <c r="H19" s="226"/>
      <c r="I19" s="346">
        <v>38.14</v>
      </c>
      <c r="J19" s="80" t="s">
        <v>99</v>
      </c>
      <c r="Q19" s="97"/>
    </row>
    <row r="20" spans="1:32" ht="35.1" customHeight="1" thickBot="1" x14ac:dyDescent="0.3">
      <c r="A20" s="369" t="s">
        <v>65</v>
      </c>
      <c r="B20" s="347">
        <v>17.39</v>
      </c>
      <c r="C20" s="227"/>
      <c r="D20" s="347">
        <v>4.0999999999999996</v>
      </c>
      <c r="E20" s="227"/>
      <c r="F20" s="347">
        <v>87.83</v>
      </c>
      <c r="G20" s="230"/>
      <c r="H20" s="227"/>
      <c r="I20" s="347">
        <v>34.85</v>
      </c>
      <c r="J20" s="81" t="s">
        <v>100</v>
      </c>
      <c r="O20" s="97"/>
      <c r="P20" s="97"/>
      <c r="Q20" s="93"/>
      <c r="AA20" s="97"/>
      <c r="AB20" s="97"/>
      <c r="AC20" s="97"/>
      <c r="AD20" s="97"/>
      <c r="AE20" s="97"/>
      <c r="AF20" s="97"/>
    </row>
    <row r="21" spans="1:32" ht="34.5" customHeight="1" thickTop="1" thickBot="1" x14ac:dyDescent="0.3">
      <c r="A21" s="283" t="s">
        <v>83</v>
      </c>
      <c r="B21" s="272">
        <f>SUM(B9:B20)/12</f>
        <v>31.309166666666659</v>
      </c>
      <c r="C21" s="273"/>
      <c r="D21" s="272">
        <f>SUM(D9:D20)/12</f>
        <v>16.799999999999997</v>
      </c>
      <c r="E21" s="273"/>
      <c r="F21" s="272">
        <f>SUM(F9:F20)/12</f>
        <v>61.942499999999995</v>
      </c>
      <c r="G21" s="273"/>
      <c r="H21" s="273"/>
      <c r="I21" s="272">
        <f>SUM(I9:I20)/12</f>
        <v>21.482500000000002</v>
      </c>
      <c r="J21" s="274" t="s">
        <v>102</v>
      </c>
      <c r="O21" s="93"/>
      <c r="P21" s="93"/>
      <c r="AA21" s="93"/>
      <c r="AB21" s="93"/>
      <c r="AC21" s="93"/>
      <c r="AD21" s="93"/>
      <c r="AE21" s="93"/>
      <c r="AF21" s="93"/>
    </row>
    <row r="22" spans="1:32" ht="20.25" customHeight="1" thickTop="1" x14ac:dyDescent="0.25">
      <c r="A22" s="436" t="s">
        <v>409</v>
      </c>
      <c r="B22" s="436"/>
      <c r="C22" s="436"/>
      <c r="D22" s="436"/>
      <c r="E22" s="47"/>
      <c r="F22" s="437" t="s">
        <v>326</v>
      </c>
      <c r="G22" s="437"/>
      <c r="H22" s="437"/>
      <c r="I22" s="437"/>
      <c r="J22" s="437"/>
    </row>
    <row r="23" spans="1:32" ht="35.25" customHeight="1" x14ac:dyDescent="0.25">
      <c r="A23" s="450" t="s">
        <v>335</v>
      </c>
      <c r="B23" s="450"/>
      <c r="C23" s="450"/>
      <c r="D23" s="450"/>
      <c r="E23" s="450"/>
      <c r="F23" s="451" t="s">
        <v>309</v>
      </c>
      <c r="G23" s="451"/>
      <c r="H23" s="451"/>
      <c r="I23" s="451"/>
      <c r="J23" s="451"/>
    </row>
    <row r="24" spans="1:32" ht="18" customHeight="1" x14ac:dyDescent="0.25">
      <c r="A24" s="115"/>
      <c r="B24" s="116"/>
      <c r="C24" s="116"/>
      <c r="D24" s="116"/>
      <c r="E24" s="116"/>
      <c r="F24" s="82"/>
      <c r="G24" s="82"/>
      <c r="H24" s="82"/>
      <c r="I24" s="82"/>
      <c r="J24" s="82"/>
    </row>
    <row r="25" spans="1:32" ht="23.25" customHeight="1" x14ac:dyDescent="0.25">
      <c r="D25" s="452"/>
      <c r="E25" s="452"/>
      <c r="F25" s="452"/>
      <c r="G25" s="452"/>
      <c r="H25" s="452"/>
      <c r="I25" s="452"/>
      <c r="J25" s="452"/>
    </row>
    <row r="26" spans="1:32" ht="28.5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32" ht="19.5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32" ht="15" customHeight="1" x14ac:dyDescent="0.2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32" ht="16.5" customHeight="1" x14ac:dyDescent="0.25">
      <c r="A29" s="116"/>
      <c r="B29" s="116"/>
      <c r="C29" s="116"/>
      <c r="D29" s="116"/>
      <c r="E29" s="116"/>
      <c r="F29" s="116"/>
      <c r="G29" s="116"/>
      <c r="H29" s="116"/>
      <c r="I29" s="116"/>
    </row>
    <row r="30" spans="1:32" ht="15.75" customHeight="1" x14ac:dyDescent="0.25">
      <c r="A30" s="44"/>
      <c r="B30" s="45"/>
      <c r="C30" s="45"/>
      <c r="D30" s="45"/>
      <c r="E30" s="45"/>
      <c r="F30" s="46"/>
      <c r="G30" s="46"/>
      <c r="H30" s="46"/>
      <c r="I30" s="46"/>
    </row>
    <row r="31" spans="1:32" ht="33" customHeight="1" x14ac:dyDescent="0.25">
      <c r="A31" s="453" t="s">
        <v>162</v>
      </c>
      <c r="B31" s="453"/>
      <c r="C31" s="453"/>
      <c r="D31" s="453"/>
      <c r="E31" s="48"/>
      <c r="F31" s="449" t="s">
        <v>308</v>
      </c>
      <c r="G31" s="449"/>
      <c r="H31" s="449"/>
      <c r="I31" s="449"/>
      <c r="J31" s="449"/>
    </row>
  </sheetData>
  <mergeCells count="19">
    <mergeCell ref="D25:J25"/>
    <mergeCell ref="F31:J31"/>
    <mergeCell ref="F7:F8"/>
    <mergeCell ref="I7:I8"/>
    <mergeCell ref="F23:J23"/>
    <mergeCell ref="A31:D31"/>
    <mergeCell ref="A23:E23"/>
    <mergeCell ref="A22:D22"/>
    <mergeCell ref="F22:J22"/>
    <mergeCell ref="A1:J1"/>
    <mergeCell ref="A2:J2"/>
    <mergeCell ref="A4:A8"/>
    <mergeCell ref="B4:D4"/>
    <mergeCell ref="F4:I4"/>
    <mergeCell ref="J4:J8"/>
    <mergeCell ref="B5:D5"/>
    <mergeCell ref="F5:I5"/>
    <mergeCell ref="B7:B8"/>
    <mergeCell ref="D7:D8"/>
  </mergeCells>
  <printOptions horizontalCentered="1"/>
  <pageMargins left="0.45866141700000002" right="0.45866141700000002" top="0.59055118110236204" bottom="0.196850393700787" header="0.31496062992126" footer="0.3149606299212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23</vt:i4>
      </vt:variant>
    </vt:vector>
  </HeadingPairs>
  <TitlesOfParts>
    <vt:vector size="4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21-22</vt:lpstr>
      <vt:lpstr>23</vt:lpstr>
      <vt:lpstr>24</vt:lpstr>
      <vt:lpstr>Sheet2</vt:lpstr>
      <vt:lpstr>Sheet1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'21-22'!Print_Area</vt:lpstr>
      <vt:lpstr>'23'!Print_Area</vt:lpstr>
      <vt:lpstr>'24'!Print_Area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Maher</cp:lastModifiedBy>
  <cp:lastPrinted>2025-10-06T07:10:24Z</cp:lastPrinted>
  <dcterms:created xsi:type="dcterms:W3CDTF">2006-04-30T08:02:00Z</dcterms:created>
  <dcterms:modified xsi:type="dcterms:W3CDTF">2025-10-06T07:10:47Z</dcterms:modified>
</cp:coreProperties>
</file>